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</sheets>
  <definedNames>
    <definedName name="_xlnm.Print_Area" localSheetId="0">登録フォーム!$A$1:$S$152</definedName>
    <definedName name="_xlnm.Print_Titles" localSheetId="0">登録フォーム!$1:$22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4" i="1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A151"/>
  <c r="AB151"/>
  <c r="AA152"/>
  <c r="AB152"/>
  <c r="Z23"/>
  <c r="Y23"/>
  <c r="AB23" s="1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AG114" l="1"/>
  <c r="AG110"/>
  <c r="AG106"/>
  <c r="AG102"/>
  <c r="AG98"/>
  <c r="AG94"/>
  <c r="AG90"/>
  <c r="AG86"/>
  <c r="AG82"/>
  <c r="AG78"/>
  <c r="AG74"/>
  <c r="AG70"/>
  <c r="AG66"/>
  <c r="AG62"/>
  <c r="AG55"/>
  <c r="AG51"/>
  <c r="AG47"/>
  <c r="AG43"/>
  <c r="AG39"/>
  <c r="AG35"/>
  <c r="AG31"/>
  <c r="AG27"/>
  <c r="AG115"/>
  <c r="AG111"/>
  <c r="AG107"/>
  <c r="AG103"/>
  <c r="AG99"/>
  <c r="AG95"/>
  <c r="AG91"/>
  <c r="AG87"/>
  <c r="AG83"/>
  <c r="AG79"/>
  <c r="AG75"/>
  <c r="AG71"/>
  <c r="AG67"/>
  <c r="AG63"/>
  <c r="AG56"/>
  <c r="AG52"/>
  <c r="AG48"/>
  <c r="AG44"/>
  <c r="AG40"/>
  <c r="AG36"/>
  <c r="AG32"/>
  <c r="AG28"/>
  <c r="AG24"/>
  <c r="AG23"/>
  <c r="AG112"/>
  <c r="AG108"/>
  <c r="AG104"/>
  <c r="AG100"/>
  <c r="AG96"/>
  <c r="AG92"/>
  <c r="AG88"/>
  <c r="AG84"/>
  <c r="AG80"/>
  <c r="AG76"/>
  <c r="AG72"/>
  <c r="AG68"/>
  <c r="AG64"/>
  <c r="AG57"/>
  <c r="AG53"/>
  <c r="AG49"/>
  <c r="AG45"/>
  <c r="AG41"/>
  <c r="AG37"/>
  <c r="AG33"/>
  <c r="AG29"/>
  <c r="AG25"/>
  <c r="AG113"/>
  <c r="AG109"/>
  <c r="AG105"/>
  <c r="AG101"/>
  <c r="AG97"/>
  <c r="AG93"/>
  <c r="AG89"/>
  <c r="AG85"/>
  <c r="AG81"/>
  <c r="AG77"/>
  <c r="AG73"/>
  <c r="AG69"/>
  <c r="AG65"/>
  <c r="AG58"/>
  <c r="AG54"/>
  <c r="AG50"/>
  <c r="AG46"/>
  <c r="AG42"/>
  <c r="AG38"/>
  <c r="AG34"/>
  <c r="AG30"/>
  <c r="AG26"/>
  <c r="AH79"/>
  <c r="AH83"/>
  <c r="AH87"/>
  <c r="AH91"/>
  <c r="AH77"/>
  <c r="AH45"/>
  <c r="AH49"/>
  <c r="AH53"/>
  <c r="AH57"/>
  <c r="AH78"/>
  <c r="AH82"/>
  <c r="AH86"/>
  <c r="AH90"/>
  <c r="AH94"/>
  <c r="AH44"/>
  <c r="AH48"/>
  <c r="AH52"/>
  <c r="AH56"/>
  <c r="AH81"/>
  <c r="AH85"/>
  <c r="AH89"/>
  <c r="AH93"/>
  <c r="AH43"/>
  <c r="AH47"/>
  <c r="AH51"/>
  <c r="AH55"/>
  <c r="AH41"/>
  <c r="AH80"/>
  <c r="AH84"/>
  <c r="AH88"/>
  <c r="AH92"/>
  <c r="AH42"/>
  <c r="AH46"/>
  <c r="AH50"/>
  <c r="AH54"/>
  <c r="AH58"/>
  <c r="AC23"/>
  <c r="X7"/>
  <c r="V4"/>
  <c r="V7"/>
  <c r="AH73"/>
  <c r="AH69"/>
  <c r="AH65"/>
  <c r="AH61"/>
  <c r="AH37"/>
  <c r="AH33"/>
  <c r="AH29"/>
  <c r="AH25"/>
  <c r="AH74"/>
  <c r="AH70"/>
  <c r="AH66"/>
  <c r="AH62"/>
  <c r="AH38"/>
  <c r="AH34"/>
  <c r="AH30"/>
  <c r="AH26"/>
  <c r="AH23"/>
  <c r="AH75"/>
  <c r="AH71"/>
  <c r="AH67"/>
  <c r="AH63"/>
  <c r="AH59"/>
  <c r="AH39"/>
  <c r="AH35"/>
  <c r="AH31"/>
  <c r="AH27"/>
  <c r="W4"/>
  <c r="AH76"/>
  <c r="AH72"/>
  <c r="AH68"/>
  <c r="AH64"/>
  <c r="AH60"/>
  <c r="AH40"/>
  <c r="AH36"/>
  <c r="AH32"/>
  <c r="AH28"/>
  <c r="AH24"/>
  <c r="AA4" s="1"/>
  <c r="X6"/>
  <c r="W5"/>
  <c r="X4"/>
  <c r="V6"/>
  <c r="W7"/>
  <c r="X5"/>
  <c r="V5"/>
  <c r="W6"/>
  <c r="E13" l="1"/>
  <c r="E16"/>
  <c r="AE5"/>
  <c r="AA7"/>
  <c r="AA5"/>
  <c r="U5"/>
  <c r="Z5" s="1"/>
  <c r="U4"/>
  <c r="AD6"/>
  <c r="AB7"/>
  <c r="AD5"/>
  <c r="AB6"/>
  <c r="AD4"/>
  <c r="AB5"/>
  <c r="AE7"/>
  <c r="AB4"/>
  <c r="AE4"/>
  <c r="AC5"/>
  <c r="AA6"/>
  <c r="AC4"/>
  <c r="AD7"/>
  <c r="AE6"/>
  <c r="AC7"/>
  <c r="AC6"/>
  <c r="U7"/>
  <c r="Z7" s="1"/>
  <c r="U6"/>
  <c r="E14" l="1"/>
  <c r="F14" s="1"/>
  <c r="E17"/>
  <c r="F17" s="1"/>
  <c r="Z6"/>
  <c r="Z4"/>
  <c r="X24"/>
  <c r="Y24"/>
  <c r="AC24"/>
  <c r="X25"/>
  <c r="Y25"/>
  <c r="AC25"/>
  <c r="X26"/>
  <c r="Y26"/>
  <c r="AC26"/>
  <c r="X27"/>
  <c r="Y27"/>
  <c r="AC27"/>
  <c r="X28"/>
  <c r="Y28"/>
  <c r="AC28"/>
  <c r="X29"/>
  <c r="Y29"/>
  <c r="AC29"/>
  <c r="X30"/>
  <c r="Y30"/>
  <c r="AC30"/>
  <c r="X31"/>
  <c r="Y31"/>
  <c r="AC31"/>
  <c r="X32"/>
  <c r="Y32"/>
  <c r="AC32"/>
  <c r="X33"/>
  <c r="Y33"/>
  <c r="AC33"/>
  <c r="X34"/>
  <c r="Y34"/>
  <c r="AC34"/>
  <c r="X35"/>
  <c r="Y35"/>
  <c r="AC35"/>
  <c r="X36"/>
  <c r="Y36"/>
  <c r="AC36"/>
  <c r="X37"/>
  <c r="Y37"/>
  <c r="X38"/>
  <c r="Y38"/>
  <c r="AC38"/>
  <c r="X39"/>
  <c r="Y39"/>
  <c r="AC39"/>
  <c r="X40"/>
  <c r="Y40"/>
  <c r="AC40"/>
  <c r="X41"/>
  <c r="Y41"/>
  <c r="AC41"/>
  <c r="X42"/>
  <c r="Y42"/>
  <c r="AC42"/>
  <c r="X43"/>
  <c r="Y43"/>
  <c r="AC43"/>
  <c r="X44"/>
  <c r="Y44"/>
  <c r="AC44"/>
  <c r="X45"/>
  <c r="Y45"/>
  <c r="AC45"/>
  <c r="X46"/>
  <c r="Y46"/>
  <c r="AC46"/>
  <c r="X47"/>
  <c r="Y47"/>
  <c r="AC47"/>
  <c r="X48"/>
  <c r="Y48"/>
  <c r="AC48"/>
  <c r="X49"/>
  <c r="Y49"/>
  <c r="AC49"/>
  <c r="X50"/>
  <c r="Y50"/>
  <c r="AC50"/>
  <c r="X51"/>
  <c r="Y51"/>
  <c r="AC51"/>
  <c r="X52"/>
  <c r="Y52"/>
  <c r="AC52"/>
  <c r="X53"/>
  <c r="Y53"/>
  <c r="AC53"/>
  <c r="X54"/>
  <c r="Y54"/>
  <c r="AC54"/>
  <c r="X55"/>
  <c r="Y55"/>
  <c r="AC55"/>
  <c r="X56"/>
  <c r="Y56"/>
  <c r="AC56"/>
  <c r="X57"/>
  <c r="Y57"/>
  <c r="AC57"/>
  <c r="X58"/>
  <c r="Y58"/>
  <c r="AC58"/>
  <c r="X59"/>
  <c r="Y59"/>
  <c r="AC59"/>
  <c r="X60"/>
  <c r="Y60"/>
  <c r="AC60"/>
  <c r="X61"/>
  <c r="Y61"/>
  <c r="AC61"/>
  <c r="X62"/>
  <c r="Y62"/>
  <c r="AC62"/>
  <c r="X63"/>
  <c r="Y63"/>
  <c r="AC63"/>
  <c r="X64"/>
  <c r="Y64"/>
  <c r="AC64"/>
  <c r="X65"/>
  <c r="Y65"/>
  <c r="AC65"/>
  <c r="X66"/>
  <c r="Y66"/>
  <c r="AC66"/>
  <c r="X67"/>
  <c r="Y67"/>
  <c r="AC67"/>
  <c r="X68"/>
  <c r="Y68"/>
  <c r="AC68"/>
  <c r="X69"/>
  <c r="Y69"/>
  <c r="AC69"/>
  <c r="X70"/>
  <c r="Y70"/>
  <c r="AC70"/>
  <c r="X71"/>
  <c r="Y71"/>
  <c r="AC71"/>
  <c r="X72"/>
  <c r="Y72"/>
  <c r="AC72"/>
  <c r="X73"/>
  <c r="Y73"/>
  <c r="AC73"/>
  <c r="X74"/>
  <c r="Y74"/>
  <c r="AC74"/>
  <c r="X75"/>
  <c r="Y75"/>
  <c r="AC75"/>
  <c r="X76"/>
  <c r="Y76"/>
  <c r="AC76"/>
  <c r="X77"/>
  <c r="Y77"/>
  <c r="AC77"/>
  <c r="X78"/>
  <c r="Y78"/>
  <c r="AC78"/>
  <c r="X79"/>
  <c r="Y79"/>
  <c r="AC79"/>
  <c r="X80"/>
  <c r="Y80"/>
  <c r="AC80"/>
  <c r="X81"/>
  <c r="Y81"/>
  <c r="AC81"/>
  <c r="X82"/>
  <c r="Y82"/>
  <c r="AC82"/>
  <c r="X83"/>
  <c r="Y83"/>
  <c r="AC83"/>
  <c r="X84"/>
  <c r="Y84"/>
  <c r="AC84"/>
  <c r="X85"/>
  <c r="Y85"/>
  <c r="AC85"/>
  <c r="X86"/>
  <c r="Y86"/>
  <c r="AC86"/>
  <c r="X87"/>
  <c r="Y87"/>
  <c r="AC87"/>
  <c r="X88"/>
  <c r="Y88"/>
  <c r="AC88"/>
  <c r="X89"/>
  <c r="Y89"/>
  <c r="AC89"/>
  <c r="X90"/>
  <c r="Y90"/>
  <c r="AC90"/>
  <c r="X91"/>
  <c r="Y91"/>
  <c r="AC91"/>
  <c r="X92"/>
  <c r="Y92"/>
  <c r="AC92"/>
  <c r="X93"/>
  <c r="Y93"/>
  <c r="AC93"/>
  <c r="X94"/>
  <c r="Y94"/>
  <c r="AC94"/>
  <c r="X95"/>
  <c r="Y95"/>
  <c r="AC95"/>
  <c r="X96"/>
  <c r="Y96"/>
  <c r="AC96"/>
  <c r="X97"/>
  <c r="Y97"/>
  <c r="AC97"/>
  <c r="X98"/>
  <c r="Y98"/>
  <c r="AC98"/>
  <c r="X99"/>
  <c r="Y99"/>
  <c r="AC99"/>
  <c r="X100"/>
  <c r="Y100"/>
  <c r="AC100"/>
  <c r="X101"/>
  <c r="Y101"/>
  <c r="AC101"/>
  <c r="X102"/>
  <c r="Y102"/>
  <c r="AC102"/>
  <c r="X103"/>
  <c r="Y103"/>
  <c r="AC103"/>
  <c r="X104"/>
  <c r="Y104"/>
  <c r="AC104"/>
  <c r="X105"/>
  <c r="Y105"/>
  <c r="AC105"/>
  <c r="X106"/>
  <c r="Y106"/>
  <c r="AC106"/>
  <c r="X107"/>
  <c r="Y107"/>
  <c r="AC107"/>
  <c r="X108"/>
  <c r="Y108"/>
  <c r="AC108"/>
  <c r="X109"/>
  <c r="Y109"/>
  <c r="AC109"/>
  <c r="X110"/>
  <c r="Y110"/>
  <c r="AC110"/>
  <c r="X111"/>
  <c r="Y111"/>
  <c r="AC111"/>
  <c r="X112"/>
  <c r="Y112"/>
  <c r="AC112"/>
  <c r="X113"/>
  <c r="Y113"/>
  <c r="AC113"/>
  <c r="X114"/>
  <c r="Y114"/>
  <c r="AC114"/>
  <c r="X115"/>
  <c r="Y115"/>
  <c r="AC115"/>
  <c r="X116"/>
  <c r="Y116"/>
  <c r="AC116"/>
  <c r="X117"/>
  <c r="Y117"/>
  <c r="AC117"/>
  <c r="X118"/>
  <c r="Y118"/>
  <c r="AC118"/>
  <c r="X119"/>
  <c r="Y119"/>
  <c r="AC119"/>
  <c r="X120"/>
  <c r="Y120"/>
  <c r="AC120"/>
  <c r="X121"/>
  <c r="Y121"/>
  <c r="AC121"/>
  <c r="X122"/>
  <c r="Y122"/>
  <c r="AC122"/>
  <c r="X123"/>
  <c r="Y123"/>
  <c r="AC123"/>
  <c r="X124"/>
  <c r="Y124"/>
  <c r="AC124"/>
  <c r="X125"/>
  <c r="Y125"/>
  <c r="AC125"/>
  <c r="X126"/>
  <c r="Y126"/>
  <c r="AC126"/>
  <c r="X127"/>
  <c r="Y127"/>
  <c r="AC127"/>
  <c r="X128"/>
  <c r="Y128"/>
  <c r="AC128"/>
  <c r="X129"/>
  <c r="Y129"/>
  <c r="AC129"/>
  <c r="X130"/>
  <c r="Y130"/>
  <c r="AC130"/>
  <c r="X131"/>
  <c r="Y131"/>
  <c r="AC131"/>
  <c r="X132"/>
  <c r="Y132"/>
  <c r="AC132"/>
  <c r="X133"/>
  <c r="Y133"/>
  <c r="AC133"/>
  <c r="X134"/>
  <c r="Y134"/>
  <c r="AC134"/>
  <c r="X135"/>
  <c r="Y135"/>
  <c r="AC135"/>
  <c r="X136"/>
  <c r="Y136"/>
  <c r="AC136"/>
  <c r="X137"/>
  <c r="Y137"/>
  <c r="AC137"/>
  <c r="X138"/>
  <c r="Y138"/>
  <c r="AC138"/>
  <c r="X139"/>
  <c r="Y139"/>
  <c r="AC139"/>
  <c r="X140"/>
  <c r="Y140"/>
  <c r="AC140"/>
  <c r="X141"/>
  <c r="Y141"/>
  <c r="AC141"/>
  <c r="X142"/>
  <c r="Y142"/>
  <c r="AC142"/>
  <c r="X143"/>
  <c r="Y143"/>
  <c r="AC143"/>
  <c r="X144"/>
  <c r="Y144"/>
  <c r="AC144"/>
  <c r="X145"/>
  <c r="Y145"/>
  <c r="AC145"/>
  <c r="X146"/>
  <c r="Y146"/>
  <c r="AC146"/>
  <c r="X147"/>
  <c r="Y147"/>
  <c r="AC147"/>
  <c r="X148"/>
  <c r="Y148"/>
  <c r="AC148"/>
  <c r="X149"/>
  <c r="Y149"/>
  <c r="AC149"/>
  <c r="X150"/>
  <c r="Y150"/>
  <c r="AC150"/>
  <c r="X151"/>
  <c r="Y151"/>
  <c r="AC151"/>
  <c r="X152"/>
  <c r="Y152"/>
  <c r="AC152"/>
  <c r="X23"/>
  <c r="AF115" l="1"/>
  <c r="AF65"/>
  <c r="AF69"/>
  <c r="AF73"/>
  <c r="AF77"/>
  <c r="AF81"/>
  <c r="AF85"/>
  <c r="AF89"/>
  <c r="AF93"/>
  <c r="AF97"/>
  <c r="AF101"/>
  <c r="AF105"/>
  <c r="AF109"/>
  <c r="AF113"/>
  <c r="AF26"/>
  <c r="AF30"/>
  <c r="AF34"/>
  <c r="AF38"/>
  <c r="AF42"/>
  <c r="AF46"/>
  <c r="AF50"/>
  <c r="AF54"/>
  <c r="AF58"/>
  <c r="AF64"/>
  <c r="AF68"/>
  <c r="AF72"/>
  <c r="AF76"/>
  <c r="AF80"/>
  <c r="AF84"/>
  <c r="AF88"/>
  <c r="AF92"/>
  <c r="AF96"/>
  <c r="AF100"/>
  <c r="AF104"/>
  <c r="AF108"/>
  <c r="AF112"/>
  <c r="AF25"/>
  <c r="AF29"/>
  <c r="AF33"/>
  <c r="AF37"/>
  <c r="AF41"/>
  <c r="AF45"/>
  <c r="AF49"/>
  <c r="AF53"/>
  <c r="AF57"/>
  <c r="AF36"/>
  <c r="AF63"/>
  <c r="AF67"/>
  <c r="AF71"/>
  <c r="AF75"/>
  <c r="AF79"/>
  <c r="AF83"/>
  <c r="AF87"/>
  <c r="AF91"/>
  <c r="AF95"/>
  <c r="AF99"/>
  <c r="AF103"/>
  <c r="AF107"/>
  <c r="AF111"/>
  <c r="AF24"/>
  <c r="AF28"/>
  <c r="AF32"/>
  <c r="AF40"/>
  <c r="AF44"/>
  <c r="AF48"/>
  <c r="AF52"/>
  <c r="AF56"/>
  <c r="AF62"/>
  <c r="AF66"/>
  <c r="AF70"/>
  <c r="AF74"/>
  <c r="AF78"/>
  <c r="AF82"/>
  <c r="AF86"/>
  <c r="AF90"/>
  <c r="AF94"/>
  <c r="AF98"/>
  <c r="AF102"/>
  <c r="AF106"/>
  <c r="AF110"/>
  <c r="AF114"/>
  <c r="AF27"/>
  <c r="AF31"/>
  <c r="AF35"/>
  <c r="AF39"/>
  <c r="AF43"/>
  <c r="AF47"/>
  <c r="AF51"/>
  <c r="AF55"/>
  <c r="AF23"/>
  <c r="E12" s="1"/>
  <c r="AA23"/>
  <c r="AC37"/>
  <c r="E15" l="1"/>
  <c r="F15" s="1"/>
  <c r="F12"/>
  <c r="F13"/>
  <c r="F16"/>
  <c r="F18" l="1"/>
</calcChain>
</file>

<file path=xl/comments1.xml><?xml version="1.0" encoding="utf-8"?>
<comments xmlns="http://schemas.openxmlformats.org/spreadsheetml/2006/main">
  <authors>
    <author>北河内地区中体連陸上競技部</author>
  </authors>
  <commentList>
    <comment ref="B21" authorId="0">
      <text>
        <r>
          <rPr>
            <b/>
            <sz val="9"/>
            <color indexed="81"/>
            <rFont val="ＭＳ Ｐゴシック"/>
            <family val="3"/>
            <charset val="128"/>
          </rPr>
          <t>男は「1」を入力
女は「2」を入力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
「菅田  将暉」
</t>
        </r>
        <r>
          <rPr>
            <b/>
            <u val="double"/>
            <sz val="9"/>
            <color indexed="81"/>
            <rFont val="ＭＳ Ｐゴシック"/>
            <family val="3"/>
            <charset val="128"/>
          </rPr>
          <t>姓名間は半角2マス</t>
        </r>
      </text>
    </comment>
    <comment ref="L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リレー出場選手のみ、右下のオレンジ色のコードから該当するものを入力</t>
        </r>
      </text>
    </comment>
    <comment ref="M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数字のみを入力、トラックは100分の1秒まで、フィールドは100分の1ｍまで。
トラック種目入力例
「1350」→13秒50
「103000」→10分30秒00
フィールド種目入力例
「500」→5m00
「2000」→20m00</t>
        </r>
      </text>
    </comment>
    <comment ref="N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数字のみを入力、トラックは100分の1秒まで、フィールドは100分の1ｍまで。
トラック種目入力例
「1350」→13秒50
「103000」→10分30秒00
フィールド種目入力例
「500」→5m00
「2000」→20m00</t>
        </r>
      </text>
    </comment>
    <comment ref="Q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
「4900」
数字のみの４桁で入力、入力例は49秒00を表す
</t>
        </r>
      </text>
    </comment>
    <comment ref="R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
「ｽﾀﾞ ﾏｻｷ」
全て半角で入力
姓名間は半角1マス
</t>
        </r>
      </text>
    </comment>
    <comment ref="S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入力例
「SUDA  Masaki(04)」
姓は大文字
姓名間は半角１マス
名は頭文字は大文字で、以降は小文字
生年は()をつけて、西暦の十の位までを入力</t>
        </r>
      </text>
    </comment>
    <comment ref="H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出場選手のみ、右の緑色のコードから、該当するものを入力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出場選手のみ、右の緑色のコードから、該当するものを入力</t>
        </r>
      </text>
    </comment>
  </commentList>
</comments>
</file>

<file path=xl/sharedStrings.xml><?xml version="1.0" encoding="utf-8"?>
<sst xmlns="http://schemas.openxmlformats.org/spreadsheetml/2006/main" count="148" uniqueCount="97">
  <si>
    <t>競技役員名</t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</si>
  <si>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</si>
  <si>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</si>
  <si>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</si>
  <si>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</si>
  <si>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</si>
  <si>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</si>
  <si>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</si>
  <si>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</si>
  <si>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</si>
  <si>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</si>
  <si>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女子</t>
    <rPh sb="0" eb="2">
      <t>ジョシ</t>
    </rPh>
    <phoneticPr fontId="14"/>
  </si>
  <si>
    <t>合計</t>
    <rPh sb="0" eb="2">
      <t>ゴウケイ</t>
    </rPh>
    <phoneticPr fontId="14"/>
  </si>
  <si>
    <t>所在地</t>
    <rPh sb="0" eb="3">
      <t>ショザイチ</t>
    </rPh>
    <phoneticPr fontId="14"/>
  </si>
  <si>
    <t>監督氏名</t>
    <rPh sb="0" eb="2">
      <t>カントク</t>
    </rPh>
    <rPh sb="2" eb="4">
      <t>シメイ</t>
    </rPh>
    <phoneticPr fontId="14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</si>
  <si>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</si>
  <si>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</si>
  <si>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</si>
  <si>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</si>
  <si>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</si>
  <si>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</si>
  <si>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</si>
  <si>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</si>
  <si>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</si>
  <si>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</si>
  <si>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印</t>
    <rPh sb="0" eb="1">
      <t>イン</t>
    </rPh>
    <phoneticPr fontId="14"/>
  </si>
  <si>
    <t>砲丸投(2.721kg)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</si>
  <si>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</si>
  <si>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１走</t>
  </si>
  <si>
    <t>２走</t>
  </si>
  <si>
    <t>３走</t>
  </si>
  <si>
    <t>４走</t>
  </si>
  <si>
    <t>補欠</t>
  </si>
  <si>
    <t>個人種目①</t>
    <rPh sb="0" eb="2">
      <t>コジン</t>
    </rPh>
    <rPh sb="2" eb="4">
      <t>シュモク</t>
    </rPh>
    <phoneticPr fontId="14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</si>
  <si>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</si>
  <si>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</si>
  <si>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</si>
  <si>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</si>
  <si>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</si>
  <si>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</si>
  <si>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</si>
  <si>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</si>
  <si>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</si>
  <si>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</si>
  <si>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</si>
  <si>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</si>
  <si>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</si>
  <si>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</si>
  <si>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</si>
  <si>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</si>
  <si>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</si>
  <si>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</si>
  <si>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</si>
  <si>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</si>
  <si>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男431</t>
    <rPh sb="0" eb="1">
      <t>オトコ</t>
    </rPh>
    <phoneticPr fontId="14"/>
  </si>
  <si>
    <t>女431</t>
    <rPh sb="0" eb="1">
      <t>オンナ</t>
    </rPh>
    <phoneticPr fontId="14"/>
  </si>
  <si>
    <t>男1431</t>
    <rPh sb="0" eb="1">
      <t>オトコ</t>
    </rPh>
    <phoneticPr fontId="14"/>
  </si>
  <si>
    <t>女1431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</si>
  <si>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</si>
  <si>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</si>
  <si>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</si>
  <si>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×</t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</si>
  <si>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</si>
  <si>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</si>
  <si>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</si>
  <si>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</si>
  <si>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</si>
  <si>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</si>
  <si>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r>
      <t>個人種目</t>
    </r>
    <r>
      <rPr>
        <sz val="9"/>
        <color indexed="10"/>
        <rFont val="ＭＳ Ｐゴシック"/>
        <family val="3"/>
        <charset val="128"/>
      </rPr>
      <t>(1人２種目）</t>
    </r>
    <rPh sb="0" eb="2">
      <t>コジン</t>
    </rPh>
    <rPh sb="2" eb="4">
      <t>シュモク</t>
    </rPh>
    <rPh sb="5" eb="7">
      <t>ヒトリ</t>
    </rPh>
    <rPh sb="8" eb="10">
      <t>シュモク</t>
    </rPh>
    <phoneticPr fontId="8"/>
  </si>
  <si>
    <t>個人種目②</t>
    <rPh sb="0" eb="2">
      <t>コジン</t>
    </rPh>
    <rPh sb="2" eb="4">
      <t>シュモク</t>
    </rPh>
    <phoneticPr fontId="14"/>
  </si>
  <si>
    <t>棒高跳</t>
    <rPh sb="0" eb="1">
      <t>ボウ</t>
    </rPh>
    <rPh sb="1" eb="3">
      <t>タカト</t>
    </rPh>
    <phoneticPr fontId="15"/>
  </si>
  <si>
    <t>個人番号</t>
    <rPh sb="0" eb="2">
      <t>コジン</t>
    </rPh>
    <rPh sb="2" eb="4">
      <t>バンゴウ</t>
    </rPh>
    <phoneticPr fontId="8"/>
  </si>
  <si>
    <t>　　　右側の「リレー重複」も確認してください。</t>
    <rPh sb="3" eb="5">
      <t>ミギガワ</t>
    </rPh>
    <rPh sb="10" eb="12">
      <t>チョウフク</t>
    </rPh>
    <rPh sb="14" eb="16">
      <t>カクニン</t>
    </rPh>
    <phoneticPr fontId="14"/>
  </si>
  <si>
    <t>公認</t>
    <rPh sb="0" eb="2">
      <t>コウニン</t>
    </rPh>
    <phoneticPr fontId="3"/>
  </si>
  <si>
    <t>共通4×100ｍR</t>
    <rPh sb="0" eb="2">
      <t>キョウツウ</t>
    </rPh>
    <phoneticPr fontId="3"/>
  </si>
  <si>
    <t>←有or無</t>
    <rPh sb="1" eb="2">
      <t>アリ</t>
    </rPh>
    <rPh sb="4" eb="5">
      <t>ナ</t>
    </rPh>
    <phoneticPr fontId="14"/>
  </si>
  <si>
    <t>110mH</t>
    <phoneticPr fontId="15"/>
  </si>
  <si>
    <t>英字(生年)</t>
    <rPh sb="0" eb="2">
      <t>エイジ</t>
    </rPh>
    <rPh sb="3" eb="5">
      <t>セイネン</t>
    </rPh>
    <phoneticPr fontId="8"/>
  </si>
  <si>
    <t>〒</t>
    <phoneticPr fontId="14"/>
  </si>
  <si>
    <t>共通4×100ｍR
２チーム目</t>
    <rPh sb="0" eb="2">
      <t>キョウツウ</t>
    </rPh>
    <rPh sb="14" eb="15">
      <t>メ</t>
    </rPh>
    <phoneticPr fontId="3"/>
  </si>
  <si>
    <t>団体名</t>
    <rPh sb="0" eb="2">
      <t>ダンタイ</t>
    </rPh>
    <rPh sb="2" eb="3">
      <t>メイ</t>
    </rPh>
    <phoneticPr fontId="14"/>
  </si>
  <si>
    <t>学校長・団体代表者名</t>
    <rPh sb="0" eb="3">
      <t>ガッコウチョウ</t>
    </rPh>
    <rPh sb="4" eb="9">
      <t>ダンタイダイヒョウシャ</t>
    </rPh>
    <rPh sb="9" eb="10">
      <t>メイ</t>
    </rPh>
    <phoneticPr fontId="14"/>
  </si>
  <si>
    <t>100mH(男女とも)</t>
    <rPh sb="6" eb="8">
      <t>ダンジョ</t>
    </rPh>
    <phoneticPr fontId="14"/>
  </si>
  <si>
    <t>80mH</t>
    <phoneticPr fontId="14"/>
  </si>
  <si>
    <t>ｼﾞｬﾍﾞﾘｯｸｽﾛｰ</t>
    <phoneticPr fontId="14"/>
  </si>
  <si>
    <t>団体名</t>
    <rPh sb="0" eb="3">
      <t>ダンタイメイ</t>
    </rPh>
    <phoneticPr fontId="8"/>
  </si>
  <si>
    <t>選手名</t>
    <rPh sb="0" eb="2">
      <t>センシュ</t>
    </rPh>
    <phoneticPr fontId="8"/>
  </si>
  <si>
    <t>きたかわち陸上クラブ サマーフェスタ2024　大会申込　兼　登録フォーム</t>
    <rPh sb="5" eb="7">
      <t>リクジョウ</t>
    </rPh>
    <rPh sb="23" eb="25">
      <t>タイカイ</t>
    </rPh>
    <rPh sb="25" eb="27">
      <t>モウシコミ</t>
    </rPh>
    <rPh sb="28" eb="29">
      <t>ケン</t>
    </rPh>
    <rPh sb="30" eb="32">
      <t>トウロク</t>
    </rPh>
    <phoneticPr fontId="3"/>
  </si>
  <si>
    <t>団体番号</t>
    <rPh sb="0" eb="2">
      <t>ダンタイ</t>
    </rPh>
    <rPh sb="2" eb="4">
      <t>バンゴウ</t>
    </rPh>
    <phoneticPr fontId="3"/>
  </si>
  <si>
    <t>三段跳</t>
    <rPh sb="0" eb="3">
      <t>サンダントビ</t>
    </rPh>
    <phoneticPr fontId="14"/>
  </si>
  <si>
    <t>団体番号</t>
    <rPh sb="0" eb="2">
      <t>ダンタイ</t>
    </rPh>
    <rPh sb="2" eb="4">
      <t>バンゴウ</t>
    </rPh>
    <phoneticPr fontId="8"/>
  </si>
  <si>
    <t>参加費</t>
    <rPh sb="0" eb="3">
      <t>サンカヒ</t>
    </rPh>
    <phoneticPr fontId="3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</si>
  <si>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</si>
  <si>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</si>
  <si>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リレー</t>
    <phoneticPr fontId="14"/>
  </si>
  <si>
    <t>単価</t>
    <rPh sb="0" eb="2">
      <t>タンカ</t>
    </rPh>
    <phoneticPr fontId="3"/>
  </si>
  <si>
    <t>人数</t>
    <rPh sb="0" eb="2">
      <t>ニンズウ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</si>
</sst>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u val="double"/>
      <sz val="9"/>
      <color indexed="8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vertical="center"/>
    </xf>
    <xf numFmtId="0" fontId="1" fillId="5" borderId="2" xfId="1" applyFont="1" applyFill="1" applyBorder="1" applyAlignment="1">
      <alignment horizontal="right" vertical="center"/>
    </xf>
    <xf numFmtId="0" fontId="1" fillId="5" borderId="4" xfId="1" applyFont="1" applyFill="1" applyBorder="1" applyAlignment="1">
      <alignment vertical="center"/>
    </xf>
    <xf numFmtId="0" fontId="1" fillId="6" borderId="0" xfId="1" applyFont="1" applyFill="1" applyAlignment="1">
      <alignment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176" fontId="1" fillId="5" borderId="0" xfId="1" applyNumberFormat="1" applyFont="1" applyFill="1" applyBorder="1" applyAlignment="1">
      <alignment vertical="center"/>
    </xf>
    <xf numFmtId="0" fontId="13" fillId="8" borderId="0" xfId="1" applyFont="1" applyFill="1" applyBorder="1" applyAlignment="1">
      <alignment horizontal="center" vertical="center"/>
    </xf>
    <xf numFmtId="0" fontId="1" fillId="5" borderId="8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vertical="center"/>
    </xf>
    <xf numFmtId="0" fontId="1" fillId="5" borderId="7" xfId="1" applyFont="1" applyFill="1" applyBorder="1" applyAlignment="1">
      <alignment horizontal="left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0" fillId="8" borderId="0" xfId="0" applyFill="1">
      <alignment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1" fillId="8" borderId="0" xfId="1" applyFont="1" applyFill="1" applyBorder="1" applyAlignment="1">
      <alignment horizontal="left" vertical="center" shrinkToFit="1"/>
    </xf>
    <xf numFmtId="0" fontId="0" fillId="8" borderId="0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4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12" fillId="8" borderId="14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3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ont="1" applyFill="1" applyBorder="1" applyAlignment="1">
      <alignment vertical="center"/>
    </xf>
    <xf numFmtId="0" fontId="1" fillId="8" borderId="0" xfId="1" applyFont="1" applyFill="1" applyBorder="1" applyAlignment="1">
      <alignment horizontal="right" vertical="center"/>
    </xf>
    <xf numFmtId="176" fontId="7" fillId="8" borderId="0" xfId="1" applyNumberFormat="1" applyFont="1" applyFill="1" applyBorder="1" applyAlignment="1">
      <alignment horizontal="right" vertical="center" shrinkToFit="1"/>
    </xf>
    <xf numFmtId="0" fontId="4" fillId="6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15" xfId="0" applyFill="1" applyBorder="1">
      <alignment vertical="center"/>
    </xf>
    <xf numFmtId="0" fontId="10" fillId="11" borderId="0" xfId="3" applyFont="1" applyFill="1" applyAlignment="1">
      <alignment horizontal="center" vertical="center"/>
    </xf>
    <xf numFmtId="0" fontId="10" fillId="11" borderId="0" xfId="3" applyFont="1" applyFill="1" applyAlignment="1">
      <alignment horizontal="center" vertical="center" shrinkToFit="1"/>
    </xf>
    <xf numFmtId="0" fontId="0" fillId="10" borderId="16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8" borderId="0" xfId="1" applyFont="1" applyFill="1" applyBorder="1" applyAlignment="1">
      <alignment horizontal="left" vertical="center"/>
    </xf>
    <xf numFmtId="0" fontId="0" fillId="14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1" fillId="5" borderId="9" xfId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2" fillId="8" borderId="0" xfId="1" applyFont="1" applyFill="1" applyBorder="1" applyAlignment="1">
      <alignment horizontal="left" vertical="center" shrinkToFit="1"/>
    </xf>
    <xf numFmtId="0" fontId="1" fillId="15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1" fillId="15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7" fillId="14" borderId="19" xfId="0" applyFont="1" applyFill="1" applyBorder="1">
      <alignment vertical="center"/>
    </xf>
    <xf numFmtId="0" fontId="27" fillId="14" borderId="20" xfId="0" applyFont="1" applyFill="1" applyBorder="1">
      <alignment vertical="center"/>
    </xf>
    <xf numFmtId="0" fontId="27" fillId="14" borderId="21" xfId="0" applyFont="1" applyFill="1" applyBorder="1">
      <alignment vertical="center"/>
    </xf>
    <xf numFmtId="0" fontId="27" fillId="0" borderId="19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1" xfId="0" applyFont="1" applyBorder="1">
      <alignment vertical="center"/>
    </xf>
    <xf numFmtId="0" fontId="1" fillId="2" borderId="2" xfId="1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right" vertical="center"/>
    </xf>
    <xf numFmtId="0" fontId="1" fillId="10" borderId="24" xfId="0" applyFont="1" applyFill="1" applyBorder="1" applyAlignment="1">
      <alignment horizontal="center" vertical="center" wrapText="1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1" xfId="1" applyFill="1" applyBorder="1" applyAlignment="1">
      <alignment horizontal="center" vertical="center"/>
    </xf>
    <xf numFmtId="0" fontId="0" fillId="12" borderId="0" xfId="0" applyFill="1" applyAlignment="1">
      <alignment horizontal="center" vertical="center" shrinkToFit="1"/>
    </xf>
    <xf numFmtId="176" fontId="1" fillId="5" borderId="2" xfId="1" applyNumberFormat="1" applyFont="1" applyFill="1" applyBorder="1" applyAlignment="1">
      <alignment horizontal="right" vertical="center" shrinkToFit="1"/>
    </xf>
    <xf numFmtId="0" fontId="1" fillId="7" borderId="6" xfId="1" applyFont="1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7" borderId="10" xfId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7" borderId="5" xfId="0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/>
      <protection locked="0"/>
    </xf>
    <xf numFmtId="0" fontId="20" fillId="7" borderId="11" xfId="0" applyFont="1" applyFill="1" applyBorder="1" applyAlignment="1" applyProtection="1">
      <alignment horizontal="center" vertical="center"/>
      <protection locked="0"/>
    </xf>
    <xf numFmtId="0" fontId="20" fillId="7" borderId="12" xfId="0" applyFont="1" applyFill="1" applyBorder="1" applyAlignment="1" applyProtection="1">
      <alignment horizontal="center" vertical="center"/>
      <protection locked="0"/>
    </xf>
    <xf numFmtId="0" fontId="20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4" fillId="6" borderId="0" xfId="1" applyFont="1" applyFill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Alignment="1">
      <alignment horizontal="center" vertical="center"/>
    </xf>
    <xf numFmtId="0" fontId="6" fillId="6" borderId="0" xfId="1" applyFont="1" applyFill="1" applyBorder="1" applyAlignment="1">
      <alignment horizontal="center" vertical="center"/>
    </xf>
    <xf numFmtId="0" fontId="24" fillId="13" borderId="17" xfId="0" applyFont="1" applyFill="1" applyBorder="1" applyAlignment="1">
      <alignment horizontal="center" vertical="center"/>
    </xf>
    <xf numFmtId="0" fontId="25" fillId="13" borderId="18" xfId="0" applyFont="1" applyFill="1" applyBorder="1" applyAlignment="1">
      <alignment horizontal="center" vertical="center"/>
    </xf>
    <xf numFmtId="0" fontId="0" fillId="8" borderId="14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176" fontId="7" fillId="5" borderId="2" xfId="1" applyNumberFormat="1" applyFont="1" applyFill="1" applyBorder="1" applyAlignment="1">
      <alignment horizontal="right" vertical="center" shrinkToFit="1"/>
    </xf>
    <xf numFmtId="0" fontId="1" fillId="15" borderId="22" xfId="0" applyFont="1" applyFill="1" applyBorder="1" applyAlignment="1">
      <alignment horizontal="center" vertical="center"/>
    </xf>
    <xf numFmtId="0" fontId="1" fillId="15" borderId="22" xfId="0" applyFont="1" applyFill="1" applyBorder="1" applyAlignment="1">
      <alignment horizontal="right" vertical="center"/>
    </xf>
    <xf numFmtId="0" fontId="1" fillId="15" borderId="25" xfId="0" applyFont="1" applyFill="1" applyBorder="1" applyAlignment="1">
      <alignment horizontal="right" vertical="center"/>
    </xf>
    <xf numFmtId="0" fontId="1" fillId="15" borderId="24" xfId="0" applyFont="1" applyFill="1" applyBorder="1" applyAlignment="1">
      <alignment horizontal="right" vertical="center"/>
    </xf>
    <xf numFmtId="176" fontId="1" fillId="5" borderId="2" xfId="1" applyNumberFormat="1" applyFont="1" applyFill="1" applyBorder="1" applyAlignment="1">
      <alignment vertical="center"/>
    </xf>
    <xf numFmtId="0" fontId="1" fillId="5" borderId="6" xfId="1" applyFont="1" applyFill="1" applyBorder="1" applyAlignment="1">
      <alignment vertical="center"/>
    </xf>
    <xf numFmtId="0" fontId="1" fillId="5" borderId="6" xfId="1" applyFont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shrinkToFit="1"/>
    </xf>
    <xf numFmtId="0" fontId="1" fillId="5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>
      <alignment horizontal="right" vertical="center"/>
    </xf>
    <xf numFmtId="0" fontId="1" fillId="16" borderId="8" xfId="1" applyFont="1" applyFill="1" applyBorder="1" applyAlignment="1">
      <alignment horizontal="left" vertical="center"/>
    </xf>
    <xf numFmtId="0" fontId="1" fillId="16" borderId="6" xfId="1" applyFont="1" applyFill="1" applyBorder="1" applyAlignment="1">
      <alignment horizontal="center" vertical="center" shrinkToFit="1"/>
    </xf>
    <xf numFmtId="176" fontId="1" fillId="16" borderId="2" xfId="1" applyNumberFormat="1" applyFont="1" applyFill="1" applyBorder="1" applyAlignment="1">
      <alignment vertical="center"/>
    </xf>
    <xf numFmtId="0" fontId="1" fillId="16" borderId="2" xfId="1" applyFont="1" applyFill="1" applyBorder="1" applyAlignment="1">
      <alignment horizontal="center" vertical="center"/>
    </xf>
    <xf numFmtId="0" fontId="1" fillId="16" borderId="2" xfId="1" applyFont="1" applyFill="1" applyBorder="1" applyAlignment="1" applyProtection="1">
      <alignment horizontal="center" vertical="center"/>
    </xf>
    <xf numFmtId="176" fontId="1" fillId="16" borderId="2" xfId="1" applyNumberFormat="1" applyFont="1" applyFill="1" applyBorder="1" applyAlignment="1">
      <alignment horizontal="right" vertical="center" shrinkToFit="1"/>
    </xf>
    <xf numFmtId="0" fontId="1" fillId="16" borderId="4" xfId="1" applyFont="1" applyFill="1" applyBorder="1" applyAlignment="1">
      <alignment vertical="center"/>
    </xf>
    <xf numFmtId="0" fontId="1" fillId="16" borderId="9" xfId="1" applyFont="1" applyFill="1" applyBorder="1" applyAlignment="1">
      <alignment horizontal="left" vertical="center"/>
    </xf>
    <xf numFmtId="176" fontId="1" fillId="16" borderId="0" xfId="1" applyNumberFormat="1" applyFont="1" applyFill="1" applyBorder="1" applyAlignment="1">
      <alignment vertical="center"/>
    </xf>
    <xf numFmtId="0" fontId="1" fillId="16" borderId="7" xfId="1" applyFont="1" applyFill="1" applyBorder="1" applyAlignment="1">
      <alignment horizontal="left" vertical="center"/>
    </xf>
    <xf numFmtId="0" fontId="1" fillId="16" borderId="12" xfId="1" applyFont="1" applyFill="1" applyBorder="1" applyAlignment="1" applyProtection="1">
      <alignment horizontal="center" vertical="center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7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2"/>
  <sheetViews>
    <sheetView tabSelected="1" zoomScaleNormal="100" zoomScalePageLayoutView="150" workbookViewId="0">
      <selection activeCell="C5" sqref="C5:G6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1.109375" customWidth="1"/>
    <col min="34" max="34" width="12.21875" bestFit="1" customWidth="1"/>
  </cols>
  <sheetData>
    <row r="1" spans="1:31" ht="21.6" thickBot="1">
      <c r="A1" s="126" t="s">
        <v>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7"/>
      <c r="S1" s="63"/>
      <c r="T1" s="128" t="s">
        <v>58</v>
      </c>
      <c r="U1" s="129"/>
    </row>
    <row r="2" spans="1:31" ht="15.75" customHeight="1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2"/>
      <c r="L2" s="12"/>
      <c r="M2" s="14"/>
      <c r="N2" s="31"/>
      <c r="O2" s="31"/>
      <c r="P2" s="31"/>
      <c r="Q2" s="14"/>
      <c r="R2" s="14"/>
      <c r="S2" s="34"/>
      <c r="T2" s="94" t="s">
        <v>60</v>
      </c>
      <c r="U2" s="94"/>
      <c r="V2" s="94"/>
      <c r="W2" s="94"/>
    </row>
    <row r="3" spans="1:31" ht="15.75" customHeight="1">
      <c r="A3" s="119" t="s">
        <v>53</v>
      </c>
      <c r="B3" s="119"/>
      <c r="C3" s="119"/>
      <c r="D3" s="119"/>
      <c r="E3" s="119"/>
      <c r="F3" s="119"/>
      <c r="G3" s="119"/>
      <c r="H3" s="119"/>
      <c r="I3" s="119"/>
      <c r="J3" s="119"/>
      <c r="K3" s="42"/>
      <c r="L3" s="42"/>
      <c r="M3" s="34"/>
      <c r="N3" s="34"/>
      <c r="O3" s="34"/>
      <c r="P3" s="34"/>
      <c r="Q3" s="34"/>
      <c r="R3" s="34"/>
      <c r="S3" s="34"/>
      <c r="T3" s="43" t="s">
        <v>59</v>
      </c>
      <c r="U3" s="50"/>
      <c r="Z3" s="60" t="s">
        <v>62</v>
      </c>
      <c r="AA3" s="61" t="s">
        <v>63</v>
      </c>
      <c r="AB3" s="61" t="s">
        <v>64</v>
      </c>
      <c r="AC3" s="61" t="s">
        <v>65</v>
      </c>
      <c r="AD3" s="61" t="s">
        <v>66</v>
      </c>
      <c r="AE3" s="62" t="s">
        <v>67</v>
      </c>
    </row>
    <row r="4" spans="1:31">
      <c r="A4" s="119" t="s">
        <v>72</v>
      </c>
      <c r="B4" s="119"/>
      <c r="C4" s="119"/>
      <c r="D4" s="119"/>
      <c r="E4" s="119"/>
      <c r="F4" s="119"/>
      <c r="G4" s="119"/>
      <c r="H4" s="119"/>
      <c r="I4" s="119"/>
      <c r="J4" s="119"/>
      <c r="K4" s="12"/>
      <c r="L4" s="104" t="s">
        <v>81</v>
      </c>
      <c r="M4" s="105"/>
      <c r="N4" s="105"/>
      <c r="O4" s="105"/>
      <c r="P4" s="105"/>
      <c r="Q4" s="106"/>
      <c r="R4" s="28"/>
      <c r="S4" s="64"/>
      <c r="T4" s="51" t="s">
        <v>54</v>
      </c>
      <c r="U4" s="50">
        <f>SUM(V4:X4)</f>
        <v>0</v>
      </c>
      <c r="V4">
        <f>COUNTIF($Z$23:$Z$152,110431)</f>
        <v>0</v>
      </c>
      <c r="W4">
        <f>COUNTIF($Z$23:$Z$152,120431)</f>
        <v>0</v>
      </c>
      <c r="X4">
        <f>COUNTIF($Z$23:$Z$152,130431)</f>
        <v>0</v>
      </c>
      <c r="Z4" s="57">
        <f>U4</f>
        <v>0</v>
      </c>
      <c r="AA4" s="58">
        <f>SUM(AH24,AH30,AH36)</f>
        <v>0</v>
      </c>
      <c r="AB4" s="58">
        <f>SUM(AH25,AH31,AH37)</f>
        <v>0</v>
      </c>
      <c r="AC4" s="58">
        <f>SUM(AH26,AH32,AH38)</f>
        <v>0</v>
      </c>
      <c r="AD4" s="58">
        <f>SUM(AH27,AH33,AH39)</f>
        <v>0</v>
      </c>
      <c r="AE4" s="59">
        <f>SUM(AH28,AH34,AH40)</f>
        <v>0</v>
      </c>
    </row>
    <row r="5" spans="1:31">
      <c r="A5" s="103" t="s">
        <v>80</v>
      </c>
      <c r="B5" s="100"/>
      <c r="C5" s="107"/>
      <c r="D5" s="108"/>
      <c r="E5" s="108"/>
      <c r="F5" s="108"/>
      <c r="G5" s="109"/>
      <c r="H5" s="24"/>
      <c r="I5" s="104" t="s">
        <v>88</v>
      </c>
      <c r="J5" s="105"/>
      <c r="K5" s="25"/>
      <c r="L5" s="138"/>
      <c r="M5" s="139"/>
      <c r="N5" s="139"/>
      <c r="O5" s="139"/>
      <c r="P5" s="139"/>
      <c r="Q5" s="140"/>
      <c r="R5" s="130" t="s">
        <v>25</v>
      </c>
      <c r="S5" s="27"/>
      <c r="T5" s="71" t="s">
        <v>56</v>
      </c>
      <c r="U5" s="73">
        <f>SUM(V5:X5)</f>
        <v>0</v>
      </c>
      <c r="V5" s="74">
        <f>COUNTIF($Z$23:$Z$152,111431)</f>
        <v>0</v>
      </c>
      <c r="W5" s="74">
        <f>COUNTIF($Z$23:$Z$152,121431)</f>
        <v>0</v>
      </c>
      <c r="X5" s="74">
        <f>COUNTIF($Z$23:$Z$152,131431)</f>
        <v>0</v>
      </c>
      <c r="Z5" s="75">
        <f>U5</f>
        <v>0</v>
      </c>
      <c r="AA5" s="76">
        <f>SUM(AH42,AH48,AH54)</f>
        <v>0</v>
      </c>
      <c r="AB5" s="76">
        <f>SUM(AH43,AH49,AH55)</f>
        <v>0</v>
      </c>
      <c r="AC5" s="76">
        <f>SUM(AH44,AH50,AH56)</f>
        <v>0</v>
      </c>
      <c r="AD5" s="76">
        <f>SUM(AH45,AH51,AH57)</f>
        <v>0</v>
      </c>
      <c r="AE5" s="77">
        <f>SUM(AH46,AH52,AH58)</f>
        <v>0</v>
      </c>
    </row>
    <row r="6" spans="1:31">
      <c r="A6" s="101"/>
      <c r="B6" s="102"/>
      <c r="C6" s="110"/>
      <c r="D6" s="111"/>
      <c r="E6" s="111"/>
      <c r="F6" s="111"/>
      <c r="G6" s="112"/>
      <c r="H6" s="24"/>
      <c r="I6" s="132"/>
      <c r="J6" s="133"/>
      <c r="K6" s="26"/>
      <c r="L6" s="141"/>
      <c r="M6" s="142"/>
      <c r="N6" s="142"/>
      <c r="O6" s="142"/>
      <c r="P6" s="142"/>
      <c r="Q6" s="143"/>
      <c r="R6" s="131"/>
      <c r="S6" s="27"/>
      <c r="T6" s="72" t="s">
        <v>55</v>
      </c>
      <c r="U6" s="73">
        <f>SUM(V6:X6)</f>
        <v>0</v>
      </c>
      <c r="V6" s="74">
        <f>COUNTIF($Z$23:$Z$152,210431)</f>
        <v>0</v>
      </c>
      <c r="W6" s="74">
        <f>COUNTIF($Z$23:$Z$152,220431)</f>
        <v>0</v>
      </c>
      <c r="X6" s="74">
        <f>COUNTIF($Z$23:$Z$152,230431)</f>
        <v>0</v>
      </c>
      <c r="Z6" s="78">
        <f>U6</f>
        <v>0</v>
      </c>
      <c r="AA6" s="79">
        <f>SUM(AH60,AH66,AH72)</f>
        <v>0</v>
      </c>
      <c r="AB6" s="79">
        <f>SUM(AH61,AH67,AH73)</f>
        <v>0</v>
      </c>
      <c r="AC6" s="79">
        <f>SUM(AH62,AH68,AH74)</f>
        <v>0</v>
      </c>
      <c r="AD6" s="79">
        <f>SUM(AH63,AH69,AH75)</f>
        <v>0</v>
      </c>
      <c r="AE6" s="80">
        <f>SUM(AH64,AH70,AH76)</f>
        <v>0</v>
      </c>
    </row>
    <row r="7" spans="1:31">
      <c r="A7" s="96" t="s">
        <v>78</v>
      </c>
      <c r="B7" s="97"/>
      <c r="C7" s="98"/>
      <c r="D7" s="18"/>
      <c r="E7" s="19"/>
      <c r="F7" s="19"/>
      <c r="G7" s="19"/>
      <c r="H7" s="21"/>
      <c r="I7" s="134"/>
      <c r="J7" s="135"/>
      <c r="K7" s="26"/>
      <c r="L7" s="118" t="s">
        <v>14</v>
      </c>
      <c r="M7" s="105"/>
      <c r="N7" s="105"/>
      <c r="O7" s="105"/>
      <c r="P7" s="105"/>
      <c r="Q7" s="106"/>
      <c r="R7" s="25"/>
      <c r="S7" s="24"/>
      <c r="T7" s="72" t="s">
        <v>57</v>
      </c>
      <c r="U7" s="73">
        <f>SUM(V7:X7)</f>
        <v>0</v>
      </c>
      <c r="V7" s="74">
        <f>COUNTIF($Z$23:$Z$152,211431)</f>
        <v>0</v>
      </c>
      <c r="W7" s="74">
        <f>COUNTIF($Z$23:$Z$152,221431)</f>
        <v>0</v>
      </c>
      <c r="X7" s="74">
        <f>COUNTIF($Z$23:$Z$152,231431)</f>
        <v>0</v>
      </c>
      <c r="Z7" s="75">
        <f>U7</f>
        <v>0</v>
      </c>
      <c r="AA7" s="76">
        <f>SUM(AH78,AH84,AH90)</f>
        <v>0</v>
      </c>
      <c r="AB7" s="76">
        <f>SUM(AH79,AH85,AH91)</f>
        <v>0</v>
      </c>
      <c r="AC7" s="76">
        <f>SUM(AH80,AH86,AH92)</f>
        <v>0</v>
      </c>
      <c r="AD7" s="76">
        <f>SUM(AH81,AH87,AH93)</f>
        <v>0</v>
      </c>
      <c r="AE7" s="77">
        <f>SUM(AH82,AH88,AH94)</f>
        <v>0</v>
      </c>
    </row>
    <row r="8" spans="1:31">
      <c r="A8" s="99" t="s">
        <v>13</v>
      </c>
      <c r="B8" s="100"/>
      <c r="C8" s="107"/>
      <c r="D8" s="113"/>
      <c r="E8" s="113"/>
      <c r="F8" s="113"/>
      <c r="G8" s="114"/>
      <c r="H8" s="21"/>
      <c r="I8" s="134"/>
      <c r="J8" s="135"/>
      <c r="K8" s="26"/>
      <c r="L8" s="138"/>
      <c r="M8" s="139"/>
      <c r="N8" s="139"/>
      <c r="O8" s="139"/>
      <c r="P8" s="139"/>
      <c r="Q8" s="140"/>
      <c r="R8" s="130" t="s">
        <v>25</v>
      </c>
      <c r="S8" s="27"/>
      <c r="T8" s="54"/>
      <c r="U8" s="50"/>
    </row>
    <row r="9" spans="1:31">
      <c r="A9" s="101"/>
      <c r="B9" s="102"/>
      <c r="C9" s="115"/>
      <c r="D9" s="116"/>
      <c r="E9" s="116"/>
      <c r="F9" s="116"/>
      <c r="G9" s="117"/>
      <c r="H9" s="21"/>
      <c r="I9" s="136"/>
      <c r="J9" s="137"/>
      <c r="K9" s="26"/>
      <c r="L9" s="141"/>
      <c r="M9" s="142"/>
      <c r="N9" s="142"/>
      <c r="O9" s="142"/>
      <c r="P9" s="142"/>
      <c r="Q9" s="143"/>
      <c r="R9" s="131"/>
      <c r="S9" s="27"/>
      <c r="T9" s="50"/>
      <c r="U9" s="50"/>
    </row>
    <row r="10" spans="1:31">
      <c r="A10" s="9"/>
      <c r="B10" s="9"/>
      <c r="C10" s="11"/>
      <c r="D10" s="11"/>
      <c r="E10" s="10"/>
      <c r="F10" s="10"/>
      <c r="G10" s="9"/>
      <c r="H10" s="9"/>
      <c r="I10" s="9"/>
      <c r="J10" s="21"/>
      <c r="K10" s="21"/>
      <c r="L10" s="21"/>
      <c r="M10" s="22"/>
      <c r="N10" s="22"/>
      <c r="O10" s="22"/>
      <c r="P10" s="22"/>
      <c r="Q10" s="22"/>
      <c r="R10" s="27"/>
      <c r="S10" s="27"/>
      <c r="T10" s="50"/>
      <c r="U10" s="50"/>
    </row>
    <row r="11" spans="1:31">
      <c r="A11" s="155" t="s">
        <v>91</v>
      </c>
      <c r="B11" s="156"/>
      <c r="C11" s="157" t="s">
        <v>95</v>
      </c>
      <c r="D11" s="1" t="s">
        <v>1</v>
      </c>
      <c r="E11" s="81" t="s">
        <v>96</v>
      </c>
      <c r="F11" s="159" t="s">
        <v>2</v>
      </c>
      <c r="G11" s="159"/>
      <c r="H11" s="2"/>
      <c r="I11" s="20"/>
      <c r="J11" s="120" t="s">
        <v>0</v>
      </c>
      <c r="K11" s="121"/>
      <c r="L11" s="121"/>
      <c r="M11" s="121"/>
      <c r="N11" s="122"/>
      <c r="O11" s="3"/>
      <c r="P11" s="3"/>
      <c r="Q11" s="3" t="s">
        <v>73</v>
      </c>
      <c r="R11" s="66" t="s">
        <v>75</v>
      </c>
      <c r="S11" s="23"/>
      <c r="T11" s="50"/>
      <c r="U11" s="50"/>
    </row>
    <row r="12" spans="1:31">
      <c r="A12" s="15"/>
      <c r="B12" s="154" t="s">
        <v>92</v>
      </c>
      <c r="C12" s="152">
        <v>400</v>
      </c>
      <c r="D12" s="5" t="s">
        <v>1</v>
      </c>
      <c r="E12" s="158">
        <f>SUM(AF23:AF70)</f>
        <v>0</v>
      </c>
      <c r="F12" s="95">
        <f t="shared" ref="F12:F16" si="0">C12*E12</f>
        <v>0</v>
      </c>
      <c r="G12" s="95"/>
      <c r="H12" s="8" t="s">
        <v>4</v>
      </c>
      <c r="I12" s="20"/>
      <c r="J12" s="123"/>
      <c r="K12" s="124"/>
      <c r="L12" s="124"/>
      <c r="M12" s="124"/>
      <c r="N12" s="125"/>
      <c r="O12" s="36"/>
      <c r="P12" s="36"/>
      <c r="Q12" s="36"/>
      <c r="R12" s="10"/>
      <c r="S12" s="10"/>
    </row>
    <row r="13" spans="1:31">
      <c r="A13" s="55" t="s">
        <v>3</v>
      </c>
      <c r="B13" s="154" t="s">
        <v>93</v>
      </c>
      <c r="C13" s="13">
        <v>200</v>
      </c>
      <c r="D13" s="5" t="s">
        <v>1</v>
      </c>
      <c r="E13" s="158">
        <f>SUM(AG23:AG70)</f>
        <v>0</v>
      </c>
      <c r="F13" s="95">
        <f t="shared" si="0"/>
        <v>0</v>
      </c>
      <c r="G13" s="95"/>
      <c r="H13" s="8" t="s">
        <v>4</v>
      </c>
      <c r="I13" s="20"/>
      <c r="J13" s="123"/>
      <c r="K13" s="124"/>
      <c r="L13" s="124"/>
      <c r="M13" s="124"/>
      <c r="N13" s="125"/>
      <c r="O13" s="36"/>
      <c r="P13" s="36"/>
      <c r="Q13" s="36"/>
      <c r="R13" s="10"/>
      <c r="S13" s="10"/>
    </row>
    <row r="14" spans="1:31">
      <c r="A14" s="17"/>
      <c r="B14" s="154" t="s">
        <v>94</v>
      </c>
      <c r="C14" s="152">
        <v>600</v>
      </c>
      <c r="D14" s="5" t="s">
        <v>1</v>
      </c>
      <c r="E14" s="158">
        <f>SUM(U4:U5)</f>
        <v>0</v>
      </c>
      <c r="F14" s="95">
        <f t="shared" ref="F14" si="1">C14*E14</f>
        <v>0</v>
      </c>
      <c r="G14" s="95"/>
      <c r="H14" s="8" t="s">
        <v>4</v>
      </c>
      <c r="I14" s="20"/>
      <c r="J14" s="123"/>
      <c r="K14" s="124"/>
      <c r="L14" s="124"/>
      <c r="M14" s="124"/>
      <c r="N14" s="125"/>
      <c r="O14" s="36"/>
      <c r="P14" s="36"/>
      <c r="Q14" s="36"/>
      <c r="R14" s="10"/>
      <c r="S14" s="10"/>
    </row>
    <row r="15" spans="1:31">
      <c r="A15" s="160"/>
      <c r="B15" s="161" t="s">
        <v>92</v>
      </c>
      <c r="C15" s="162">
        <v>400</v>
      </c>
      <c r="D15" s="163" t="s">
        <v>1</v>
      </c>
      <c r="E15" s="164">
        <f>SUM(AF71:AF115)</f>
        <v>0</v>
      </c>
      <c r="F15" s="165">
        <f t="shared" si="0"/>
        <v>0</v>
      </c>
      <c r="G15" s="165"/>
      <c r="H15" s="166" t="s">
        <v>4</v>
      </c>
      <c r="I15" s="20"/>
      <c r="J15" s="123"/>
      <c r="K15" s="124"/>
      <c r="L15" s="124"/>
      <c r="M15" s="124"/>
      <c r="N15" s="125"/>
      <c r="O15" s="36"/>
      <c r="P15" s="36"/>
      <c r="Q15" s="36"/>
      <c r="R15" s="10"/>
      <c r="S15" s="10"/>
    </row>
    <row r="16" spans="1:31">
      <c r="A16" s="167" t="s">
        <v>11</v>
      </c>
      <c r="B16" s="161" t="s">
        <v>93</v>
      </c>
      <c r="C16" s="168">
        <v>200</v>
      </c>
      <c r="D16" s="163" t="s">
        <v>1</v>
      </c>
      <c r="E16" s="164">
        <f>SUM(AG71:AG115)</f>
        <v>0</v>
      </c>
      <c r="F16" s="165">
        <f t="shared" si="0"/>
        <v>0</v>
      </c>
      <c r="G16" s="165"/>
      <c r="H16" s="166" t="s">
        <v>4</v>
      </c>
      <c r="I16" s="20"/>
      <c r="J16" s="123"/>
      <c r="K16" s="124"/>
      <c r="L16" s="124"/>
      <c r="M16" s="124"/>
      <c r="N16" s="125"/>
      <c r="O16" s="36"/>
      <c r="P16" s="36"/>
      <c r="Q16" s="36"/>
      <c r="R16" s="10"/>
      <c r="S16" s="10"/>
    </row>
    <row r="17" spans="1:34">
      <c r="A17" s="169"/>
      <c r="B17" s="161" t="s">
        <v>94</v>
      </c>
      <c r="C17" s="162">
        <v>600</v>
      </c>
      <c r="D17" s="163" t="s">
        <v>1</v>
      </c>
      <c r="E17" s="170">
        <f>SUM(U6:U7)</f>
        <v>0</v>
      </c>
      <c r="F17" s="165">
        <f t="shared" ref="F17" si="2">C17*E17</f>
        <v>0</v>
      </c>
      <c r="G17" s="165"/>
      <c r="H17" s="166" t="s">
        <v>4</v>
      </c>
      <c r="I17" s="20"/>
      <c r="J17" s="52" t="s">
        <v>37</v>
      </c>
      <c r="K17" s="52"/>
      <c r="L17" s="52"/>
      <c r="M17" s="52"/>
      <c r="N17" s="52"/>
      <c r="O17" s="52"/>
      <c r="P17" s="52"/>
      <c r="Q17" s="52"/>
      <c r="R17" s="52"/>
      <c r="S17" s="52"/>
    </row>
    <row r="18" spans="1:34" ht="17.25" customHeight="1">
      <c r="A18" s="16" t="s">
        <v>12</v>
      </c>
      <c r="B18" s="153"/>
      <c r="C18" s="7"/>
      <c r="D18" s="6"/>
      <c r="E18" s="7"/>
      <c r="F18" s="147">
        <f>SUM(F12:G17)</f>
        <v>0</v>
      </c>
      <c r="G18" s="147"/>
      <c r="H18" s="8" t="s">
        <v>4</v>
      </c>
      <c r="I18" s="20"/>
      <c r="J18" s="52" t="s">
        <v>38</v>
      </c>
      <c r="K18" s="52"/>
      <c r="L18" s="52"/>
      <c r="M18" s="52"/>
      <c r="N18" s="52"/>
      <c r="O18" s="52"/>
      <c r="P18" s="52"/>
      <c r="Q18" s="52"/>
      <c r="R18" s="52"/>
      <c r="S18" s="52"/>
      <c r="T18" s="70"/>
      <c r="U18" s="65"/>
      <c r="V18" s="65"/>
    </row>
    <row r="19" spans="1:34" ht="18" customHeight="1">
      <c r="A19" s="24"/>
      <c r="B19" s="39"/>
      <c r="C19" s="40"/>
      <c r="D19" s="39"/>
      <c r="E19" s="40"/>
      <c r="F19" s="41"/>
      <c r="G19" s="41"/>
      <c r="H19" s="39"/>
      <c r="I19" s="20"/>
      <c r="J19" s="86"/>
      <c r="K19" s="87"/>
      <c r="L19" s="87"/>
      <c r="M19" s="87"/>
      <c r="N19" s="87"/>
      <c r="O19" s="87"/>
      <c r="P19" s="87"/>
      <c r="Q19" s="87"/>
      <c r="R19" s="87"/>
      <c r="S19" s="52"/>
      <c r="T19" s="65"/>
      <c r="U19" s="65"/>
      <c r="V19" s="65"/>
    </row>
    <row r="20" spans="1:34" ht="13.8" customHeight="1" thickBot="1">
      <c r="A20" s="9"/>
      <c r="B20" s="9"/>
      <c r="C20" s="9"/>
      <c r="D20" s="9"/>
      <c r="E20" s="9"/>
      <c r="F20" s="9"/>
      <c r="G20" s="9"/>
      <c r="H20" s="9"/>
      <c r="I20" s="9"/>
      <c r="J20" s="84"/>
      <c r="K20" s="85"/>
      <c r="L20" s="85"/>
      <c r="M20" s="85"/>
      <c r="N20" s="85"/>
      <c r="O20" s="85"/>
      <c r="P20" s="85"/>
      <c r="Q20" s="85"/>
      <c r="R20" s="85"/>
      <c r="S20" s="52"/>
      <c r="T20" s="65"/>
      <c r="U20" s="65"/>
      <c r="V20" s="65"/>
    </row>
    <row r="21" spans="1:34" ht="13.2" customHeight="1">
      <c r="A21" s="90"/>
      <c r="B21" s="90" t="s">
        <v>5</v>
      </c>
      <c r="C21" s="91" t="s">
        <v>71</v>
      </c>
      <c r="D21" s="91" t="s">
        <v>90</v>
      </c>
      <c r="E21" s="90" t="s">
        <v>86</v>
      </c>
      <c r="F21" s="88" t="s">
        <v>85</v>
      </c>
      <c r="G21" s="90" t="s">
        <v>6</v>
      </c>
      <c r="H21" s="144" t="s">
        <v>68</v>
      </c>
      <c r="I21" s="145"/>
      <c r="J21" s="145"/>
      <c r="K21" s="146"/>
      <c r="L21" s="91" t="s">
        <v>7</v>
      </c>
      <c r="M21" s="32" t="s">
        <v>35</v>
      </c>
      <c r="N21" s="32" t="s">
        <v>34</v>
      </c>
      <c r="O21" s="29"/>
      <c r="P21" s="29"/>
      <c r="Q21" s="88" t="s">
        <v>8</v>
      </c>
      <c r="R21" s="90" t="s">
        <v>9</v>
      </c>
      <c r="S21" s="90" t="s">
        <v>77</v>
      </c>
      <c r="T21" s="68"/>
      <c r="U21" s="68"/>
      <c r="V21" s="68"/>
      <c r="AA21" s="44" t="s">
        <v>49</v>
      </c>
      <c r="AB21" s="44" t="s">
        <v>50</v>
      </c>
      <c r="AC21" s="44" t="s">
        <v>41</v>
      </c>
      <c r="AF21" s="43" t="s">
        <v>49</v>
      </c>
      <c r="AG21" s="43" t="s">
        <v>50</v>
      </c>
      <c r="AH21" t="s">
        <v>45</v>
      </c>
    </row>
    <row r="22" spans="1:34" ht="13.8" thickBot="1">
      <c r="A22" s="89"/>
      <c r="B22" s="89"/>
      <c r="C22" s="92"/>
      <c r="D22" s="92"/>
      <c r="E22" s="89"/>
      <c r="F22" s="89"/>
      <c r="G22" s="89"/>
      <c r="H22" s="35" t="s">
        <v>33</v>
      </c>
      <c r="I22" s="35" t="s">
        <v>69</v>
      </c>
      <c r="J22" s="4" t="s">
        <v>10</v>
      </c>
      <c r="K22" s="4" t="s">
        <v>10</v>
      </c>
      <c r="L22" s="92"/>
      <c r="M22" s="33" t="s">
        <v>36</v>
      </c>
      <c r="N22" s="33" t="s">
        <v>36</v>
      </c>
      <c r="O22" s="30"/>
      <c r="P22" s="30"/>
      <c r="Q22" s="89"/>
      <c r="R22" s="89"/>
      <c r="S22" s="93"/>
      <c r="T22" s="67" t="s">
        <v>15</v>
      </c>
      <c r="U22" s="148" t="s">
        <v>18</v>
      </c>
      <c r="V22" s="148"/>
      <c r="X22" s="45" t="s">
        <v>47</v>
      </c>
      <c r="Y22" s="45" t="s">
        <v>48</v>
      </c>
      <c r="Z22" s="46" t="s">
        <v>42</v>
      </c>
      <c r="AA22" s="47" t="s">
        <v>43</v>
      </c>
      <c r="AB22" s="47" t="s">
        <v>51</v>
      </c>
      <c r="AC22" s="47" t="s">
        <v>43</v>
      </c>
      <c r="AD22" t="s">
        <v>44</v>
      </c>
      <c r="AE22" t="s">
        <v>45</v>
      </c>
      <c r="AF22" t="s">
        <v>46</v>
      </c>
      <c r="AG22" t="s">
        <v>46</v>
      </c>
      <c r="AH22" t="s">
        <v>46</v>
      </c>
    </row>
    <row r="23" spans="1:34">
      <c r="A23" s="48">
        <v>1</v>
      </c>
      <c r="B23" s="37"/>
      <c r="C23" s="37"/>
      <c r="D23" s="37"/>
      <c r="E23" s="37"/>
      <c r="F23" s="38"/>
      <c r="G23" s="37"/>
      <c r="H23" s="38"/>
      <c r="I23" s="37"/>
      <c r="J23" s="49"/>
      <c r="K23" s="49"/>
      <c r="L23" s="38"/>
      <c r="M23" s="38"/>
      <c r="N23" s="37"/>
      <c r="O23" s="38"/>
      <c r="P23" s="38"/>
      <c r="Q23" s="38"/>
      <c r="R23" s="38"/>
      <c r="S23" s="38"/>
      <c r="T23" s="69" t="s">
        <v>19</v>
      </c>
      <c r="U23" s="149">
        <v>1</v>
      </c>
      <c r="V23" s="149"/>
      <c r="X23">
        <f>$B23*10000+$G23*1000+$H23</f>
        <v>0</v>
      </c>
      <c r="Y23">
        <f>$B23*10000+$G23*1000+$I23</f>
        <v>0</v>
      </c>
      <c r="Z23">
        <f>$B23*100000+$G23*10000+$L23</f>
        <v>0</v>
      </c>
      <c r="AA23" t="str">
        <f>IF(COUNTIF($AD$23:$AD$122,X23),"あり","なし")</f>
        <v>あり</v>
      </c>
      <c r="AB23" t="str">
        <f>IF(COUNTIF($AD$23:$AD$122,Y23),"あり","なし")</f>
        <v>あり</v>
      </c>
      <c r="AC23" t="str">
        <f t="shared" ref="AC23:AC54" si="3">IF(COUNTIF($AE$23:$AE$101,Z23),"あり","なし")</f>
        <v>あり</v>
      </c>
      <c r="AD23">
        <v>11001</v>
      </c>
      <c r="AE23">
        <v>110431</v>
      </c>
      <c r="AF23">
        <f>COUNTIF($X$23:$X$152,AD23)</f>
        <v>0</v>
      </c>
      <c r="AG23">
        <f>COUNTIF($Y$23:$Y$152,AD23)</f>
        <v>0</v>
      </c>
      <c r="AH23" s="53">
        <f>COUNTIF($Z$23:$Z$152,AE23)</f>
        <v>0</v>
      </c>
    </row>
    <row r="24" spans="1:34">
      <c r="A24" s="48">
        <v>2</v>
      </c>
      <c r="B24" s="37"/>
      <c r="C24" s="37"/>
      <c r="D24" s="37"/>
      <c r="E24" s="37"/>
      <c r="F24" s="38"/>
      <c r="G24" s="37"/>
      <c r="H24" s="38"/>
      <c r="I24" s="37"/>
      <c r="J24" s="49"/>
      <c r="K24" s="49"/>
      <c r="L24" s="38"/>
      <c r="M24" s="38"/>
      <c r="N24" s="37"/>
      <c r="O24" s="38"/>
      <c r="P24" s="38"/>
      <c r="Q24" s="38"/>
      <c r="R24" s="38"/>
      <c r="S24" s="38"/>
      <c r="T24" s="69" t="s">
        <v>20</v>
      </c>
      <c r="U24" s="149">
        <v>2</v>
      </c>
      <c r="V24" s="149"/>
      <c r="X24">
        <f t="shared" ref="X24:X87" si="4">$B24*10000+$G24*1000+$H24</f>
        <v>0</v>
      </c>
      <c r="Y24">
        <f t="shared" ref="Y24:Y87" si="5">$B24*10000+$G24*1000+$I24</f>
        <v>0</v>
      </c>
      <c r="Z24">
        <f t="shared" ref="Z24:Z87" si="6">$B24*100000+$G24*10000+$L24</f>
        <v>0</v>
      </c>
      <c r="AA24" t="str">
        <f t="shared" ref="AA24:AA87" si="7">IF(COUNTIF($AD$23:$AD$122,X24),"あり","なし")</f>
        <v>あり</v>
      </c>
      <c r="AB24" t="str">
        <f t="shared" ref="AB24:AB87" si="8">IF(COUNTIF($AD$23:$AD$122,Y24),"あり","なし")</f>
        <v>あり</v>
      </c>
      <c r="AC24" t="str">
        <f t="shared" si="3"/>
        <v>あり</v>
      </c>
      <c r="AD24">
        <v>12001</v>
      </c>
      <c r="AE24">
        <v>110432</v>
      </c>
      <c r="AF24">
        <f t="shared" ref="AF24:AF87" si="9">COUNTIF($X$23:$X$152,AD24)</f>
        <v>0</v>
      </c>
      <c r="AG24">
        <f t="shared" ref="AG24:AG87" si="10">COUNTIF($Y$23:$Y$152,AD24)</f>
        <v>0</v>
      </c>
      <c r="AH24" s="53">
        <f t="shared" ref="AH24:AH87" si="11">COUNTIF($Z$23:$Z$152,AE24)</f>
        <v>0</v>
      </c>
    </row>
    <row r="25" spans="1:34">
      <c r="A25" s="48">
        <v>3</v>
      </c>
      <c r="B25" s="37"/>
      <c r="C25" s="37"/>
      <c r="D25" s="37"/>
      <c r="E25" s="37"/>
      <c r="F25" s="38"/>
      <c r="G25" s="37"/>
      <c r="H25" s="38"/>
      <c r="I25" s="37"/>
      <c r="J25" s="49"/>
      <c r="K25" s="49"/>
      <c r="L25" s="38"/>
      <c r="M25" s="38"/>
      <c r="N25" s="37"/>
      <c r="O25" s="38"/>
      <c r="P25" s="38"/>
      <c r="Q25" s="38"/>
      <c r="R25" s="38"/>
      <c r="S25" s="38"/>
      <c r="T25" s="69" t="s">
        <v>21</v>
      </c>
      <c r="U25" s="149">
        <v>4</v>
      </c>
      <c r="V25" s="149"/>
      <c r="X25">
        <f t="shared" si="4"/>
        <v>0</v>
      </c>
      <c r="Y25">
        <f t="shared" si="5"/>
        <v>0</v>
      </c>
      <c r="Z25">
        <f t="shared" si="6"/>
        <v>0</v>
      </c>
      <c r="AA25" t="str">
        <f t="shared" si="7"/>
        <v>あり</v>
      </c>
      <c r="AB25" t="str">
        <f t="shared" si="8"/>
        <v>あり</v>
      </c>
      <c r="AC25" t="str">
        <f t="shared" si="3"/>
        <v>あり</v>
      </c>
      <c r="AD25">
        <v>13001</v>
      </c>
      <c r="AE25">
        <v>110433</v>
      </c>
      <c r="AF25">
        <f t="shared" si="9"/>
        <v>0</v>
      </c>
      <c r="AG25">
        <f t="shared" si="10"/>
        <v>0</v>
      </c>
      <c r="AH25" s="53">
        <f t="shared" si="11"/>
        <v>0</v>
      </c>
    </row>
    <row r="26" spans="1:34">
      <c r="A26" s="48">
        <v>4</v>
      </c>
      <c r="B26" s="37"/>
      <c r="C26" s="37"/>
      <c r="D26" s="37"/>
      <c r="E26" s="37"/>
      <c r="F26" s="38"/>
      <c r="G26" s="37"/>
      <c r="H26" s="38"/>
      <c r="I26" s="37"/>
      <c r="J26" s="49"/>
      <c r="K26" s="49"/>
      <c r="L26" s="38"/>
      <c r="M26" s="38"/>
      <c r="N26" s="37"/>
      <c r="O26" s="38"/>
      <c r="P26" s="38"/>
      <c r="Q26" s="38"/>
      <c r="R26" s="38"/>
      <c r="S26" s="38"/>
      <c r="T26" s="69" t="s">
        <v>22</v>
      </c>
      <c r="U26" s="149">
        <v>8</v>
      </c>
      <c r="V26" s="149"/>
      <c r="X26">
        <f t="shared" si="4"/>
        <v>0</v>
      </c>
      <c r="Y26">
        <f t="shared" si="5"/>
        <v>0</v>
      </c>
      <c r="Z26">
        <f t="shared" si="6"/>
        <v>0</v>
      </c>
      <c r="AA26" t="str">
        <f t="shared" si="7"/>
        <v>あり</v>
      </c>
      <c r="AB26" t="str">
        <f t="shared" si="8"/>
        <v>あり</v>
      </c>
      <c r="AC26" t="str">
        <f t="shared" si="3"/>
        <v>あり</v>
      </c>
      <c r="AD26">
        <v>11002</v>
      </c>
      <c r="AE26">
        <v>110434</v>
      </c>
      <c r="AF26">
        <f t="shared" si="9"/>
        <v>0</v>
      </c>
      <c r="AG26">
        <f t="shared" si="10"/>
        <v>0</v>
      </c>
      <c r="AH26" s="53">
        <f t="shared" si="11"/>
        <v>0</v>
      </c>
    </row>
    <row r="27" spans="1:34">
      <c r="A27" s="48">
        <v>5</v>
      </c>
      <c r="B27" s="37"/>
      <c r="C27" s="37"/>
      <c r="D27" s="37"/>
      <c r="E27" s="37"/>
      <c r="F27" s="38"/>
      <c r="G27" s="37"/>
      <c r="H27" s="38"/>
      <c r="I27" s="37"/>
      <c r="J27" s="49"/>
      <c r="K27" s="49"/>
      <c r="L27" s="38"/>
      <c r="M27" s="38"/>
      <c r="N27" s="37"/>
      <c r="O27" s="38"/>
      <c r="P27" s="38"/>
      <c r="Q27" s="38"/>
      <c r="R27" s="38"/>
      <c r="S27" s="38"/>
      <c r="T27" s="69" t="s">
        <v>23</v>
      </c>
      <c r="U27" s="149">
        <v>15</v>
      </c>
      <c r="V27" s="149"/>
      <c r="X27">
        <f t="shared" si="4"/>
        <v>0</v>
      </c>
      <c r="Y27">
        <f t="shared" si="5"/>
        <v>0</v>
      </c>
      <c r="Z27">
        <f t="shared" si="6"/>
        <v>0</v>
      </c>
      <c r="AA27" t="str">
        <f t="shared" si="7"/>
        <v>あり</v>
      </c>
      <c r="AB27" t="str">
        <f t="shared" si="8"/>
        <v>あり</v>
      </c>
      <c r="AC27" t="str">
        <f t="shared" si="3"/>
        <v>あり</v>
      </c>
      <c r="AD27">
        <v>12002</v>
      </c>
      <c r="AE27">
        <v>110435</v>
      </c>
      <c r="AF27">
        <f t="shared" si="9"/>
        <v>0</v>
      </c>
      <c r="AG27">
        <f t="shared" si="10"/>
        <v>0</v>
      </c>
      <c r="AH27" s="53">
        <f t="shared" si="11"/>
        <v>0</v>
      </c>
    </row>
    <row r="28" spans="1:34">
      <c r="A28" s="48">
        <v>6</v>
      </c>
      <c r="B28" s="38"/>
      <c r="C28" s="37"/>
      <c r="D28" s="37"/>
      <c r="E28" s="37"/>
      <c r="F28" s="38"/>
      <c r="G28" s="37"/>
      <c r="H28" s="38"/>
      <c r="I28" s="37"/>
      <c r="J28" s="49"/>
      <c r="K28" s="49"/>
      <c r="L28" s="38"/>
      <c r="M28" s="38"/>
      <c r="N28" s="37"/>
      <c r="O28" s="38"/>
      <c r="P28" s="38"/>
      <c r="Q28" s="38"/>
      <c r="R28" s="38"/>
      <c r="S28" s="38"/>
      <c r="T28" s="69" t="s">
        <v>24</v>
      </c>
      <c r="U28" s="149">
        <v>30</v>
      </c>
      <c r="V28" s="149"/>
      <c r="X28">
        <f t="shared" si="4"/>
        <v>0</v>
      </c>
      <c r="Y28">
        <f t="shared" si="5"/>
        <v>0</v>
      </c>
      <c r="Z28">
        <f t="shared" si="6"/>
        <v>0</v>
      </c>
      <c r="AA28" t="str">
        <f t="shared" si="7"/>
        <v>あり</v>
      </c>
      <c r="AB28" t="str">
        <f t="shared" si="8"/>
        <v>あり</v>
      </c>
      <c r="AC28" t="str">
        <f t="shared" si="3"/>
        <v>あり</v>
      </c>
      <c r="AD28">
        <v>13002</v>
      </c>
      <c r="AE28">
        <v>110436</v>
      </c>
      <c r="AF28">
        <f t="shared" si="9"/>
        <v>0</v>
      </c>
      <c r="AG28">
        <f t="shared" si="10"/>
        <v>0</v>
      </c>
      <c r="AH28" s="53">
        <f t="shared" si="11"/>
        <v>0</v>
      </c>
    </row>
    <row r="29" spans="1:34">
      <c r="A29" s="48">
        <v>7</v>
      </c>
      <c r="B29" s="38"/>
      <c r="C29" s="37"/>
      <c r="D29" s="37"/>
      <c r="E29" s="37"/>
      <c r="F29" s="38"/>
      <c r="G29" s="37"/>
      <c r="H29" s="38"/>
      <c r="I29" s="37"/>
      <c r="J29" s="49"/>
      <c r="K29" s="49"/>
      <c r="L29" s="38"/>
      <c r="M29" s="38"/>
      <c r="N29" s="37"/>
      <c r="O29" s="38"/>
      <c r="P29" s="38"/>
      <c r="Q29" s="38"/>
      <c r="R29" s="38"/>
      <c r="S29" s="38"/>
      <c r="T29" s="69" t="s">
        <v>83</v>
      </c>
      <c r="U29" s="150">
        <v>80</v>
      </c>
      <c r="V29" s="151"/>
      <c r="X29">
        <f t="shared" si="4"/>
        <v>0</v>
      </c>
      <c r="Y29">
        <f t="shared" si="5"/>
        <v>0</v>
      </c>
      <c r="Z29">
        <f t="shared" si="6"/>
        <v>0</v>
      </c>
      <c r="AA29" t="str">
        <f t="shared" si="7"/>
        <v>あり</v>
      </c>
      <c r="AB29" t="str">
        <f t="shared" si="8"/>
        <v>あり</v>
      </c>
      <c r="AC29" t="str">
        <f t="shared" si="3"/>
        <v>あり</v>
      </c>
      <c r="AD29">
        <v>11004</v>
      </c>
      <c r="AE29">
        <v>120431</v>
      </c>
      <c r="AF29">
        <f t="shared" si="9"/>
        <v>0</v>
      </c>
      <c r="AG29">
        <f t="shared" si="10"/>
        <v>0</v>
      </c>
      <c r="AH29">
        <f t="shared" si="11"/>
        <v>0</v>
      </c>
    </row>
    <row r="30" spans="1:34">
      <c r="A30" s="48">
        <v>8</v>
      </c>
      <c r="B30" s="38"/>
      <c r="C30" s="37"/>
      <c r="D30" s="37"/>
      <c r="E30" s="37"/>
      <c r="F30" s="38"/>
      <c r="G30" s="37"/>
      <c r="H30" s="38"/>
      <c r="I30" s="37"/>
      <c r="J30" s="49"/>
      <c r="K30" s="49"/>
      <c r="L30" s="38"/>
      <c r="M30" s="38"/>
      <c r="N30" s="37"/>
      <c r="O30" s="38"/>
      <c r="P30" s="38"/>
      <c r="Q30" s="38"/>
      <c r="R30" s="38"/>
      <c r="S30" s="38"/>
      <c r="T30" s="69" t="s">
        <v>82</v>
      </c>
      <c r="U30" s="149">
        <v>100</v>
      </c>
      <c r="V30" s="149"/>
      <c r="X30">
        <f t="shared" si="4"/>
        <v>0</v>
      </c>
      <c r="Y30">
        <f t="shared" si="5"/>
        <v>0</v>
      </c>
      <c r="Z30">
        <f t="shared" si="6"/>
        <v>0</v>
      </c>
      <c r="AA30" t="str">
        <f t="shared" si="7"/>
        <v>あり</v>
      </c>
      <c r="AB30" t="str">
        <f t="shared" si="8"/>
        <v>あり</v>
      </c>
      <c r="AC30" t="str">
        <f t="shared" si="3"/>
        <v>あり</v>
      </c>
      <c r="AD30">
        <v>12004</v>
      </c>
      <c r="AE30">
        <v>120432</v>
      </c>
      <c r="AF30">
        <f t="shared" si="9"/>
        <v>0</v>
      </c>
      <c r="AG30">
        <f t="shared" si="10"/>
        <v>0</v>
      </c>
      <c r="AH30">
        <f t="shared" si="11"/>
        <v>0</v>
      </c>
    </row>
    <row r="31" spans="1:34">
      <c r="A31" s="48">
        <v>9</v>
      </c>
      <c r="B31" s="38"/>
      <c r="C31" s="37"/>
      <c r="D31" s="37"/>
      <c r="E31" s="37"/>
      <c r="F31" s="38"/>
      <c r="G31" s="37"/>
      <c r="H31" s="38"/>
      <c r="I31" s="37"/>
      <c r="J31" s="49"/>
      <c r="K31" s="49"/>
      <c r="L31" s="38"/>
      <c r="M31" s="38"/>
      <c r="N31" s="37"/>
      <c r="O31" s="38"/>
      <c r="P31" s="38"/>
      <c r="Q31" s="38"/>
      <c r="R31" s="38"/>
      <c r="S31" s="38"/>
      <c r="T31" s="69" t="s">
        <v>76</v>
      </c>
      <c r="U31" s="149">
        <v>110</v>
      </c>
      <c r="V31" s="149"/>
      <c r="X31">
        <f t="shared" si="4"/>
        <v>0</v>
      </c>
      <c r="Y31">
        <f t="shared" si="5"/>
        <v>0</v>
      </c>
      <c r="Z31">
        <f t="shared" si="6"/>
        <v>0</v>
      </c>
      <c r="AA31" t="str">
        <f t="shared" si="7"/>
        <v>あり</v>
      </c>
      <c r="AB31" t="str">
        <f t="shared" si="8"/>
        <v>あり</v>
      </c>
      <c r="AC31" t="str">
        <f t="shared" si="3"/>
        <v>あり</v>
      </c>
      <c r="AD31">
        <v>13004</v>
      </c>
      <c r="AE31">
        <v>120433</v>
      </c>
      <c r="AF31">
        <f t="shared" si="9"/>
        <v>0</v>
      </c>
      <c r="AG31">
        <f t="shared" si="10"/>
        <v>0</v>
      </c>
      <c r="AH31">
        <f t="shared" si="11"/>
        <v>0</v>
      </c>
    </row>
    <row r="32" spans="1:34">
      <c r="A32" s="48">
        <v>10</v>
      </c>
      <c r="B32" s="38"/>
      <c r="C32" s="37"/>
      <c r="D32" s="37"/>
      <c r="E32" s="37"/>
      <c r="F32" s="38"/>
      <c r="G32" s="37"/>
      <c r="H32" s="38"/>
      <c r="I32" s="37"/>
      <c r="J32" s="49"/>
      <c r="K32" s="49"/>
      <c r="L32" s="38"/>
      <c r="M32" s="38"/>
      <c r="N32" s="37"/>
      <c r="O32" s="38"/>
      <c r="P32" s="38"/>
      <c r="Q32" s="38"/>
      <c r="R32" s="38"/>
      <c r="S32" s="38"/>
      <c r="T32" s="69" t="s">
        <v>16</v>
      </c>
      <c r="U32" s="149">
        <v>501</v>
      </c>
      <c r="V32" s="149"/>
      <c r="X32">
        <f t="shared" si="4"/>
        <v>0</v>
      </c>
      <c r="Y32">
        <f t="shared" si="5"/>
        <v>0</v>
      </c>
      <c r="Z32">
        <f t="shared" si="6"/>
        <v>0</v>
      </c>
      <c r="AA32" t="str">
        <f t="shared" si="7"/>
        <v>あり</v>
      </c>
      <c r="AB32" t="str">
        <f t="shared" si="8"/>
        <v>あり</v>
      </c>
      <c r="AC32" t="str">
        <f t="shared" si="3"/>
        <v>あり</v>
      </c>
      <c r="AD32">
        <v>11008</v>
      </c>
      <c r="AE32">
        <v>120434</v>
      </c>
      <c r="AF32">
        <f t="shared" si="9"/>
        <v>0</v>
      </c>
      <c r="AG32">
        <f t="shared" si="10"/>
        <v>0</v>
      </c>
      <c r="AH32">
        <f t="shared" si="11"/>
        <v>0</v>
      </c>
    </row>
    <row r="33" spans="1:34">
      <c r="A33" s="48">
        <v>11</v>
      </c>
      <c r="B33" s="38"/>
      <c r="C33" s="38"/>
      <c r="D33" s="37"/>
      <c r="E33" s="37"/>
      <c r="F33" s="38"/>
      <c r="G33" s="37"/>
      <c r="H33" s="38"/>
      <c r="I33" s="37"/>
      <c r="J33" s="49"/>
      <c r="K33" s="49"/>
      <c r="L33" s="38"/>
      <c r="M33" s="38"/>
      <c r="N33" s="37"/>
      <c r="O33" s="38"/>
      <c r="P33" s="38"/>
      <c r="Q33" s="38"/>
      <c r="R33" s="38"/>
      <c r="S33" s="38"/>
      <c r="T33" s="69" t="s">
        <v>70</v>
      </c>
      <c r="U33" s="149">
        <v>502</v>
      </c>
      <c r="V33" s="149"/>
      <c r="X33">
        <f t="shared" si="4"/>
        <v>0</v>
      </c>
      <c r="Y33">
        <f t="shared" si="5"/>
        <v>0</v>
      </c>
      <c r="Z33">
        <f t="shared" si="6"/>
        <v>0</v>
      </c>
      <c r="AA33" t="str">
        <f t="shared" si="7"/>
        <v>あり</v>
      </c>
      <c r="AB33" t="str">
        <f t="shared" si="8"/>
        <v>あり</v>
      </c>
      <c r="AC33" t="str">
        <f t="shared" si="3"/>
        <v>あり</v>
      </c>
      <c r="AD33">
        <v>12008</v>
      </c>
      <c r="AE33">
        <v>120435</v>
      </c>
      <c r="AF33">
        <f t="shared" si="9"/>
        <v>0</v>
      </c>
      <c r="AG33">
        <f t="shared" si="10"/>
        <v>0</v>
      </c>
      <c r="AH33">
        <f t="shared" si="11"/>
        <v>0</v>
      </c>
    </row>
    <row r="34" spans="1:34">
      <c r="A34" s="48">
        <v>12</v>
      </c>
      <c r="B34" s="38"/>
      <c r="C34" s="38"/>
      <c r="D34" s="37"/>
      <c r="E34" s="37"/>
      <c r="F34" s="38"/>
      <c r="G34" s="37"/>
      <c r="H34" s="38"/>
      <c r="I34" s="37"/>
      <c r="J34" s="49"/>
      <c r="K34" s="49"/>
      <c r="L34" s="38"/>
      <c r="M34" s="38"/>
      <c r="N34" s="37"/>
      <c r="O34" s="38"/>
      <c r="P34" s="38"/>
      <c r="Q34" s="38"/>
      <c r="R34" s="38"/>
      <c r="S34" s="38"/>
      <c r="T34" s="69" t="s">
        <v>17</v>
      </c>
      <c r="U34" s="149">
        <v>503</v>
      </c>
      <c r="V34" s="149"/>
      <c r="X34">
        <f t="shared" si="4"/>
        <v>0</v>
      </c>
      <c r="Y34">
        <f t="shared" si="5"/>
        <v>0</v>
      </c>
      <c r="Z34">
        <f t="shared" si="6"/>
        <v>0</v>
      </c>
      <c r="AA34" t="str">
        <f t="shared" si="7"/>
        <v>あり</v>
      </c>
      <c r="AB34" t="str">
        <f t="shared" si="8"/>
        <v>あり</v>
      </c>
      <c r="AC34" t="str">
        <f t="shared" si="3"/>
        <v>あり</v>
      </c>
      <c r="AD34">
        <v>13008</v>
      </c>
      <c r="AE34">
        <v>120436</v>
      </c>
      <c r="AF34">
        <f t="shared" si="9"/>
        <v>0</v>
      </c>
      <c r="AG34">
        <f t="shared" si="10"/>
        <v>0</v>
      </c>
      <c r="AH34">
        <f t="shared" si="11"/>
        <v>0</v>
      </c>
    </row>
    <row r="35" spans="1:34">
      <c r="A35" s="48">
        <v>13</v>
      </c>
      <c r="B35" s="38"/>
      <c r="C35" s="37"/>
      <c r="D35" s="37"/>
      <c r="E35" s="37"/>
      <c r="F35" s="38"/>
      <c r="G35" s="37"/>
      <c r="H35" s="38"/>
      <c r="I35" s="37"/>
      <c r="J35" s="49"/>
      <c r="K35" s="49"/>
      <c r="L35" s="38"/>
      <c r="M35" s="38"/>
      <c r="N35" s="37"/>
      <c r="O35" s="38"/>
      <c r="P35" s="38"/>
      <c r="Q35" s="38"/>
      <c r="R35" s="38"/>
      <c r="S35" s="38"/>
      <c r="T35" s="69" t="s">
        <v>89</v>
      </c>
      <c r="U35" s="149">
        <v>504</v>
      </c>
      <c r="V35" s="149"/>
      <c r="X35">
        <f t="shared" si="4"/>
        <v>0</v>
      </c>
      <c r="Y35">
        <f t="shared" si="5"/>
        <v>0</v>
      </c>
      <c r="Z35">
        <f t="shared" si="6"/>
        <v>0</v>
      </c>
      <c r="AA35" t="str">
        <f t="shared" si="7"/>
        <v>あり</v>
      </c>
      <c r="AB35" t="str">
        <f t="shared" si="8"/>
        <v>あり</v>
      </c>
      <c r="AC35" t="str">
        <f t="shared" si="3"/>
        <v>あり</v>
      </c>
      <c r="AD35">
        <v>11015</v>
      </c>
      <c r="AE35">
        <v>130431</v>
      </c>
      <c r="AF35">
        <f t="shared" si="9"/>
        <v>0</v>
      </c>
      <c r="AG35">
        <f t="shared" si="10"/>
        <v>0</v>
      </c>
      <c r="AH35" s="53">
        <f t="shared" si="11"/>
        <v>0</v>
      </c>
    </row>
    <row r="36" spans="1:34">
      <c r="A36" s="48">
        <v>14</v>
      </c>
      <c r="B36" s="38"/>
      <c r="C36" s="37"/>
      <c r="D36" s="37"/>
      <c r="E36" s="37"/>
      <c r="F36" s="37"/>
      <c r="G36" s="37"/>
      <c r="H36" s="37"/>
      <c r="I36" s="37"/>
      <c r="J36" s="49"/>
      <c r="K36" s="49"/>
      <c r="L36" s="37"/>
      <c r="M36" s="38"/>
      <c r="N36" s="37"/>
      <c r="O36" s="38"/>
      <c r="P36" s="38"/>
      <c r="Q36" s="38"/>
      <c r="R36" s="38"/>
      <c r="S36" s="38"/>
      <c r="T36" s="69" t="s">
        <v>26</v>
      </c>
      <c r="U36" s="149">
        <v>627</v>
      </c>
      <c r="V36" s="149"/>
      <c r="X36">
        <f t="shared" si="4"/>
        <v>0</v>
      </c>
      <c r="Y36">
        <f t="shared" si="5"/>
        <v>0</v>
      </c>
      <c r="Z36">
        <f t="shared" si="6"/>
        <v>0</v>
      </c>
      <c r="AA36" t="str">
        <f t="shared" si="7"/>
        <v>あり</v>
      </c>
      <c r="AB36" t="str">
        <f t="shared" si="8"/>
        <v>あり</v>
      </c>
      <c r="AC36" t="str">
        <f t="shared" si="3"/>
        <v>あり</v>
      </c>
      <c r="AD36">
        <v>12015</v>
      </c>
      <c r="AE36">
        <v>130432</v>
      </c>
      <c r="AF36">
        <f t="shared" si="9"/>
        <v>0</v>
      </c>
      <c r="AG36">
        <f t="shared" si="10"/>
        <v>0</v>
      </c>
      <c r="AH36" s="53">
        <f t="shared" si="11"/>
        <v>0</v>
      </c>
    </row>
    <row r="37" spans="1:34">
      <c r="A37" s="48">
        <v>15</v>
      </c>
      <c r="B37" s="38"/>
      <c r="C37" s="38"/>
      <c r="D37" s="37"/>
      <c r="E37" s="37"/>
      <c r="F37" s="38"/>
      <c r="G37" s="37"/>
      <c r="H37" s="38"/>
      <c r="I37" s="37"/>
      <c r="J37" s="49"/>
      <c r="K37" s="49"/>
      <c r="L37" s="38"/>
      <c r="M37" s="38"/>
      <c r="N37" s="37"/>
      <c r="O37" s="38"/>
      <c r="P37" s="38"/>
      <c r="Q37" s="38"/>
      <c r="R37" s="38"/>
      <c r="S37" s="38"/>
      <c r="T37" s="69" t="s">
        <v>40</v>
      </c>
      <c r="U37" s="149">
        <v>650</v>
      </c>
      <c r="V37" s="149"/>
      <c r="X37">
        <f t="shared" si="4"/>
        <v>0</v>
      </c>
      <c r="Y37">
        <f t="shared" si="5"/>
        <v>0</v>
      </c>
      <c r="Z37">
        <f t="shared" si="6"/>
        <v>0</v>
      </c>
      <c r="AA37" t="str">
        <f t="shared" si="7"/>
        <v>あり</v>
      </c>
      <c r="AB37" t="str">
        <f t="shared" si="8"/>
        <v>あり</v>
      </c>
      <c r="AC37" t="str">
        <f t="shared" si="3"/>
        <v>あり</v>
      </c>
      <c r="AD37">
        <v>13015</v>
      </c>
      <c r="AE37">
        <v>130433</v>
      </c>
      <c r="AF37">
        <f t="shared" si="9"/>
        <v>0</v>
      </c>
      <c r="AG37">
        <f t="shared" si="10"/>
        <v>0</v>
      </c>
      <c r="AH37" s="53">
        <f t="shared" si="11"/>
        <v>0</v>
      </c>
    </row>
    <row r="38" spans="1:34">
      <c r="A38" s="48">
        <v>16</v>
      </c>
      <c r="B38" s="38"/>
      <c r="C38" s="38"/>
      <c r="D38" s="37"/>
      <c r="E38" s="37"/>
      <c r="F38" s="38"/>
      <c r="G38" s="37"/>
      <c r="H38" s="38"/>
      <c r="I38" s="37"/>
      <c r="J38" s="49"/>
      <c r="K38" s="49"/>
      <c r="L38" s="38"/>
      <c r="M38" s="38"/>
      <c r="N38" s="37"/>
      <c r="O38" s="38"/>
      <c r="P38" s="38"/>
      <c r="Q38" s="38"/>
      <c r="R38" s="38"/>
      <c r="S38" s="38"/>
      <c r="T38" s="69" t="s">
        <v>27</v>
      </c>
      <c r="U38" s="149">
        <v>601</v>
      </c>
      <c r="V38" s="149"/>
      <c r="X38">
        <f t="shared" si="4"/>
        <v>0</v>
      </c>
      <c r="Y38">
        <f t="shared" si="5"/>
        <v>0</v>
      </c>
      <c r="Z38">
        <f t="shared" si="6"/>
        <v>0</v>
      </c>
      <c r="AA38" t="str">
        <f t="shared" si="7"/>
        <v>あり</v>
      </c>
      <c r="AB38" t="str">
        <f t="shared" si="8"/>
        <v>あり</v>
      </c>
      <c r="AC38" t="str">
        <f t="shared" si="3"/>
        <v>あり</v>
      </c>
      <c r="AD38">
        <v>11030</v>
      </c>
      <c r="AE38">
        <v>130434</v>
      </c>
      <c r="AF38">
        <f t="shared" si="9"/>
        <v>0</v>
      </c>
      <c r="AG38">
        <f t="shared" si="10"/>
        <v>0</v>
      </c>
      <c r="AH38" s="53">
        <f t="shared" si="11"/>
        <v>0</v>
      </c>
    </row>
    <row r="39" spans="1:34">
      <c r="A39" s="48">
        <v>17</v>
      </c>
      <c r="B39" s="38"/>
      <c r="C39" s="38"/>
      <c r="D39" s="37"/>
      <c r="E39" s="37"/>
      <c r="F39" s="38"/>
      <c r="G39" s="37"/>
      <c r="H39" s="38"/>
      <c r="I39" s="37"/>
      <c r="J39" s="49"/>
      <c r="K39" s="49"/>
      <c r="L39" s="38"/>
      <c r="M39" s="38"/>
      <c r="N39" s="37"/>
      <c r="O39" s="38"/>
      <c r="P39" s="38"/>
      <c r="Q39" s="38"/>
      <c r="R39" s="38"/>
      <c r="S39" s="38"/>
      <c r="T39" s="69" t="s">
        <v>39</v>
      </c>
      <c r="U39" s="149">
        <v>615</v>
      </c>
      <c r="V39" s="149"/>
      <c r="X39">
        <f t="shared" si="4"/>
        <v>0</v>
      </c>
      <c r="Y39">
        <f t="shared" si="5"/>
        <v>0</v>
      </c>
      <c r="Z39">
        <f t="shared" si="6"/>
        <v>0</v>
      </c>
      <c r="AA39" t="str">
        <f t="shared" si="7"/>
        <v>あり</v>
      </c>
      <c r="AB39" t="str">
        <f t="shared" si="8"/>
        <v>あり</v>
      </c>
      <c r="AC39" t="str">
        <f t="shared" si="3"/>
        <v>あり</v>
      </c>
      <c r="AD39">
        <v>12030</v>
      </c>
      <c r="AE39">
        <v>130435</v>
      </c>
      <c r="AF39">
        <f t="shared" si="9"/>
        <v>0</v>
      </c>
      <c r="AG39">
        <f t="shared" si="10"/>
        <v>0</v>
      </c>
      <c r="AH39" s="53">
        <f t="shared" si="11"/>
        <v>0</v>
      </c>
    </row>
    <row r="40" spans="1:34">
      <c r="A40" s="48">
        <v>18</v>
      </c>
      <c r="B40" s="38"/>
      <c r="C40" s="38"/>
      <c r="D40" s="37"/>
      <c r="E40" s="37"/>
      <c r="F40" s="38"/>
      <c r="G40" s="37"/>
      <c r="H40" s="38"/>
      <c r="I40" s="37"/>
      <c r="J40" s="49"/>
      <c r="K40" s="49"/>
      <c r="L40" s="38"/>
      <c r="M40" s="38"/>
      <c r="N40" s="37"/>
      <c r="O40" s="38"/>
      <c r="P40" s="38"/>
      <c r="Q40" s="38"/>
      <c r="R40" s="38"/>
      <c r="S40" s="38"/>
      <c r="T40" s="69" t="s">
        <v>84</v>
      </c>
      <c r="U40" s="149">
        <v>607</v>
      </c>
      <c r="V40" s="149"/>
      <c r="X40">
        <f t="shared" si="4"/>
        <v>0</v>
      </c>
      <c r="Y40">
        <f t="shared" si="5"/>
        <v>0</v>
      </c>
      <c r="Z40">
        <f t="shared" si="6"/>
        <v>0</v>
      </c>
      <c r="AA40" t="str">
        <f t="shared" si="7"/>
        <v>あり</v>
      </c>
      <c r="AB40" t="str">
        <f t="shared" si="8"/>
        <v>あり</v>
      </c>
      <c r="AC40" t="str">
        <f t="shared" si="3"/>
        <v>あり</v>
      </c>
      <c r="AD40">
        <v>13030</v>
      </c>
      <c r="AE40">
        <v>130436</v>
      </c>
      <c r="AF40">
        <f t="shared" si="9"/>
        <v>0</v>
      </c>
      <c r="AG40">
        <f t="shared" si="10"/>
        <v>0</v>
      </c>
      <c r="AH40" s="53">
        <f t="shared" si="11"/>
        <v>0</v>
      </c>
    </row>
    <row r="41" spans="1:34">
      <c r="A41" s="48">
        <v>19</v>
      </c>
      <c r="B41" s="38"/>
      <c r="C41" s="38"/>
      <c r="D41" s="37"/>
      <c r="E41" s="37"/>
      <c r="F41" s="38"/>
      <c r="G41" s="37"/>
      <c r="H41" s="38"/>
      <c r="I41" s="37"/>
      <c r="J41" s="49"/>
      <c r="K41" s="49"/>
      <c r="L41" s="38"/>
      <c r="M41" s="38"/>
      <c r="N41" s="37"/>
      <c r="O41" s="38"/>
      <c r="P41" s="38"/>
      <c r="Q41" s="38"/>
      <c r="R41" s="38"/>
      <c r="S41" s="38"/>
      <c r="T41" s="83" t="s">
        <v>74</v>
      </c>
      <c r="U41" s="82" t="s">
        <v>28</v>
      </c>
      <c r="V41" s="82">
        <v>431</v>
      </c>
      <c r="X41">
        <f t="shared" si="4"/>
        <v>0</v>
      </c>
      <c r="Y41">
        <f t="shared" si="5"/>
        <v>0</v>
      </c>
      <c r="Z41">
        <f t="shared" si="6"/>
        <v>0</v>
      </c>
      <c r="AA41" t="str">
        <f t="shared" si="7"/>
        <v>あり</v>
      </c>
      <c r="AB41" t="str">
        <f t="shared" si="8"/>
        <v>あり</v>
      </c>
      <c r="AC41" t="str">
        <f t="shared" si="3"/>
        <v>あり</v>
      </c>
      <c r="AD41">
        <v>11100</v>
      </c>
      <c r="AE41">
        <v>111431</v>
      </c>
      <c r="AF41">
        <f t="shared" si="9"/>
        <v>0</v>
      </c>
      <c r="AG41">
        <f t="shared" si="10"/>
        <v>0</v>
      </c>
      <c r="AH41" s="53">
        <f t="shared" si="11"/>
        <v>0</v>
      </c>
    </row>
    <row r="42" spans="1:34">
      <c r="A42" s="48">
        <v>20</v>
      </c>
      <c r="B42" s="38"/>
      <c r="C42" s="38"/>
      <c r="D42" s="37"/>
      <c r="E42" s="37"/>
      <c r="F42" s="38"/>
      <c r="G42" s="37"/>
      <c r="H42" s="38"/>
      <c r="I42" s="37"/>
      <c r="J42" s="49"/>
      <c r="K42" s="49"/>
      <c r="L42" s="38"/>
      <c r="M42" s="38"/>
      <c r="N42" s="37"/>
      <c r="O42" s="38"/>
      <c r="P42" s="38"/>
      <c r="Q42" s="38"/>
      <c r="R42" s="38"/>
      <c r="S42" s="38"/>
      <c r="T42" s="83"/>
      <c r="U42" s="82" t="s">
        <v>29</v>
      </c>
      <c r="V42" s="82">
        <v>432</v>
      </c>
      <c r="X42">
        <f t="shared" si="4"/>
        <v>0</v>
      </c>
      <c r="Y42">
        <f t="shared" si="5"/>
        <v>0</v>
      </c>
      <c r="Z42">
        <f t="shared" si="6"/>
        <v>0</v>
      </c>
      <c r="AA42" t="str">
        <f t="shared" si="7"/>
        <v>あり</v>
      </c>
      <c r="AB42" t="str">
        <f t="shared" si="8"/>
        <v>あり</v>
      </c>
      <c r="AC42" t="str">
        <f t="shared" si="3"/>
        <v>あり</v>
      </c>
      <c r="AD42">
        <v>12100</v>
      </c>
      <c r="AE42">
        <v>111432</v>
      </c>
      <c r="AF42">
        <f t="shared" si="9"/>
        <v>0</v>
      </c>
      <c r="AG42">
        <f t="shared" si="10"/>
        <v>0</v>
      </c>
      <c r="AH42">
        <f t="shared" si="11"/>
        <v>0</v>
      </c>
    </row>
    <row r="43" spans="1:34">
      <c r="A43" s="48">
        <v>21</v>
      </c>
      <c r="B43" s="38"/>
      <c r="C43" s="38"/>
      <c r="D43" s="37"/>
      <c r="E43" s="37"/>
      <c r="F43" s="38"/>
      <c r="G43" s="37"/>
      <c r="H43" s="38"/>
      <c r="I43" s="37"/>
      <c r="J43" s="49"/>
      <c r="K43" s="49"/>
      <c r="L43" s="38"/>
      <c r="M43" s="38"/>
      <c r="N43" s="37"/>
      <c r="O43" s="38"/>
      <c r="P43" s="38"/>
      <c r="Q43" s="38"/>
      <c r="R43" s="38"/>
      <c r="S43" s="38"/>
      <c r="T43" s="83"/>
      <c r="U43" s="82" t="s">
        <v>30</v>
      </c>
      <c r="V43" s="82">
        <v>433</v>
      </c>
      <c r="X43">
        <f t="shared" si="4"/>
        <v>0</v>
      </c>
      <c r="Y43">
        <f t="shared" si="5"/>
        <v>0</v>
      </c>
      <c r="Z43">
        <f t="shared" si="6"/>
        <v>0</v>
      </c>
      <c r="AA43" t="str">
        <f t="shared" si="7"/>
        <v>あり</v>
      </c>
      <c r="AB43" t="str">
        <f t="shared" si="8"/>
        <v>あり</v>
      </c>
      <c r="AC43" t="str">
        <f t="shared" si="3"/>
        <v>あり</v>
      </c>
      <c r="AD43">
        <v>13100</v>
      </c>
      <c r="AE43">
        <v>111433</v>
      </c>
      <c r="AF43">
        <f t="shared" si="9"/>
        <v>0</v>
      </c>
      <c r="AG43">
        <f t="shared" si="10"/>
        <v>0</v>
      </c>
      <c r="AH43">
        <f t="shared" si="11"/>
        <v>0</v>
      </c>
    </row>
    <row r="44" spans="1:34">
      <c r="A44" s="48">
        <v>22</v>
      </c>
      <c r="B44" s="38"/>
      <c r="C44" s="38"/>
      <c r="D44" s="37"/>
      <c r="E44" s="37"/>
      <c r="F44" s="38"/>
      <c r="G44" s="37"/>
      <c r="H44" s="38"/>
      <c r="I44" s="37"/>
      <c r="J44" s="49"/>
      <c r="K44" s="49"/>
      <c r="L44" s="38"/>
      <c r="M44" s="38"/>
      <c r="N44" s="37"/>
      <c r="O44" s="38"/>
      <c r="P44" s="38"/>
      <c r="Q44" s="38"/>
      <c r="R44" s="38"/>
      <c r="S44" s="38"/>
      <c r="T44" s="83"/>
      <c r="U44" s="82" t="s">
        <v>31</v>
      </c>
      <c r="V44" s="82">
        <v>434</v>
      </c>
      <c r="X44">
        <f t="shared" si="4"/>
        <v>0</v>
      </c>
      <c r="Y44">
        <f t="shared" si="5"/>
        <v>0</v>
      </c>
      <c r="Z44">
        <f t="shared" si="6"/>
        <v>0</v>
      </c>
      <c r="AA44" t="str">
        <f t="shared" si="7"/>
        <v>あり</v>
      </c>
      <c r="AB44" t="str">
        <f t="shared" si="8"/>
        <v>あり</v>
      </c>
      <c r="AC44" t="str">
        <f t="shared" si="3"/>
        <v>あり</v>
      </c>
      <c r="AD44">
        <v>11110</v>
      </c>
      <c r="AE44">
        <v>111434</v>
      </c>
      <c r="AF44">
        <f t="shared" si="9"/>
        <v>0</v>
      </c>
      <c r="AG44">
        <f t="shared" si="10"/>
        <v>0</v>
      </c>
      <c r="AH44">
        <f t="shared" si="11"/>
        <v>0</v>
      </c>
    </row>
    <row r="45" spans="1:34" ht="13.2" customHeight="1">
      <c r="A45" s="48">
        <v>23</v>
      </c>
      <c r="B45" s="38"/>
      <c r="C45" s="38"/>
      <c r="D45" s="37"/>
      <c r="E45" s="37"/>
      <c r="F45" s="38"/>
      <c r="G45" s="37"/>
      <c r="H45" s="38"/>
      <c r="I45" s="37"/>
      <c r="J45" s="49"/>
      <c r="K45" s="49"/>
      <c r="L45" s="38"/>
      <c r="M45" s="38"/>
      <c r="N45" s="37"/>
      <c r="O45" s="38"/>
      <c r="P45" s="38"/>
      <c r="Q45" s="38"/>
      <c r="R45" s="38"/>
      <c r="S45" s="38"/>
      <c r="T45" s="83"/>
      <c r="U45" s="82" t="s">
        <v>32</v>
      </c>
      <c r="V45" s="82">
        <v>435</v>
      </c>
      <c r="X45">
        <f t="shared" si="4"/>
        <v>0</v>
      </c>
      <c r="Y45">
        <f t="shared" si="5"/>
        <v>0</v>
      </c>
      <c r="Z45">
        <f t="shared" si="6"/>
        <v>0</v>
      </c>
      <c r="AA45" t="str">
        <f t="shared" si="7"/>
        <v>あり</v>
      </c>
      <c r="AB45" t="str">
        <f t="shared" si="8"/>
        <v>あり</v>
      </c>
      <c r="AC45" t="str">
        <f t="shared" si="3"/>
        <v>あり</v>
      </c>
      <c r="AD45">
        <v>12110</v>
      </c>
      <c r="AE45">
        <v>111435</v>
      </c>
      <c r="AF45">
        <f t="shared" si="9"/>
        <v>0</v>
      </c>
      <c r="AG45">
        <f t="shared" si="10"/>
        <v>0</v>
      </c>
      <c r="AH45">
        <f t="shared" si="11"/>
        <v>0</v>
      </c>
    </row>
    <row r="46" spans="1:34">
      <c r="A46" s="48">
        <v>24</v>
      </c>
      <c r="B46" s="38"/>
      <c r="C46" s="38"/>
      <c r="D46" s="37"/>
      <c r="E46" s="37"/>
      <c r="F46" s="38"/>
      <c r="G46" s="37"/>
      <c r="H46" s="38"/>
      <c r="I46" s="37"/>
      <c r="J46" s="49"/>
      <c r="K46" s="49"/>
      <c r="L46" s="38"/>
      <c r="M46" s="38"/>
      <c r="N46" s="37"/>
      <c r="O46" s="38"/>
      <c r="P46" s="38"/>
      <c r="Q46" s="38"/>
      <c r="R46" s="38"/>
      <c r="S46" s="38"/>
      <c r="T46" s="83"/>
      <c r="U46" s="82" t="s">
        <v>32</v>
      </c>
      <c r="V46" s="82">
        <v>436</v>
      </c>
      <c r="X46">
        <f t="shared" si="4"/>
        <v>0</v>
      </c>
      <c r="Y46">
        <f t="shared" si="5"/>
        <v>0</v>
      </c>
      <c r="Z46">
        <f t="shared" si="6"/>
        <v>0</v>
      </c>
      <c r="AA46" t="str">
        <f t="shared" si="7"/>
        <v>あり</v>
      </c>
      <c r="AB46" t="str">
        <f t="shared" si="8"/>
        <v>あり</v>
      </c>
      <c r="AC46" t="str">
        <f t="shared" si="3"/>
        <v>あり</v>
      </c>
      <c r="AD46">
        <v>13110</v>
      </c>
      <c r="AE46">
        <v>111436</v>
      </c>
      <c r="AF46">
        <f t="shared" si="9"/>
        <v>0</v>
      </c>
      <c r="AG46">
        <f t="shared" si="10"/>
        <v>0</v>
      </c>
      <c r="AH46">
        <f t="shared" si="11"/>
        <v>0</v>
      </c>
    </row>
    <row r="47" spans="1:34">
      <c r="A47" s="48">
        <v>25</v>
      </c>
      <c r="B47" s="38"/>
      <c r="C47" s="38"/>
      <c r="D47" s="37"/>
      <c r="E47" s="37"/>
      <c r="F47" s="38"/>
      <c r="G47" s="37"/>
      <c r="H47" s="38"/>
      <c r="I47" s="37"/>
      <c r="J47" s="49"/>
      <c r="K47" s="49"/>
      <c r="L47" s="38"/>
      <c r="M47" s="38"/>
      <c r="N47" s="37"/>
      <c r="O47" s="38"/>
      <c r="P47" s="38"/>
      <c r="Q47" s="38"/>
      <c r="R47" s="38"/>
      <c r="S47" s="38"/>
      <c r="T47" s="83" t="s">
        <v>79</v>
      </c>
      <c r="U47" s="82" t="s">
        <v>28</v>
      </c>
      <c r="V47" s="82">
        <v>1431</v>
      </c>
      <c r="X47">
        <f t="shared" si="4"/>
        <v>0</v>
      </c>
      <c r="Y47">
        <f t="shared" si="5"/>
        <v>0</v>
      </c>
      <c r="Z47">
        <f t="shared" si="6"/>
        <v>0</v>
      </c>
      <c r="AA47" t="str">
        <f t="shared" si="7"/>
        <v>あり</v>
      </c>
      <c r="AB47" t="str">
        <f t="shared" si="8"/>
        <v>あり</v>
      </c>
      <c r="AC47" t="str">
        <f t="shared" si="3"/>
        <v>あり</v>
      </c>
      <c r="AD47">
        <v>11501</v>
      </c>
      <c r="AE47">
        <v>121431</v>
      </c>
      <c r="AF47">
        <f t="shared" si="9"/>
        <v>0</v>
      </c>
      <c r="AG47">
        <f t="shared" si="10"/>
        <v>0</v>
      </c>
      <c r="AH47" s="53">
        <f t="shared" si="11"/>
        <v>0</v>
      </c>
    </row>
    <row r="48" spans="1:34">
      <c r="A48" s="48">
        <v>26</v>
      </c>
      <c r="B48" s="38"/>
      <c r="C48" s="38"/>
      <c r="D48" s="37"/>
      <c r="E48" s="37"/>
      <c r="F48" s="38"/>
      <c r="G48" s="37"/>
      <c r="H48" s="38"/>
      <c r="I48" s="37"/>
      <c r="J48" s="49"/>
      <c r="K48" s="49"/>
      <c r="L48" s="38"/>
      <c r="M48" s="38"/>
      <c r="N48" s="37"/>
      <c r="O48" s="38"/>
      <c r="P48" s="38"/>
      <c r="Q48" s="38"/>
      <c r="R48" s="38"/>
      <c r="S48" s="38"/>
      <c r="T48" s="83"/>
      <c r="U48" s="82" t="s">
        <v>29</v>
      </c>
      <c r="V48" s="82">
        <v>1432</v>
      </c>
      <c r="X48">
        <f t="shared" si="4"/>
        <v>0</v>
      </c>
      <c r="Y48">
        <f t="shared" si="5"/>
        <v>0</v>
      </c>
      <c r="Z48">
        <f t="shared" si="6"/>
        <v>0</v>
      </c>
      <c r="AA48" t="str">
        <f t="shared" si="7"/>
        <v>あり</v>
      </c>
      <c r="AB48" t="str">
        <f t="shared" si="8"/>
        <v>あり</v>
      </c>
      <c r="AC48" t="str">
        <f t="shared" si="3"/>
        <v>あり</v>
      </c>
      <c r="AD48">
        <v>12501</v>
      </c>
      <c r="AE48">
        <v>121432</v>
      </c>
      <c r="AF48">
        <f t="shared" si="9"/>
        <v>0</v>
      </c>
      <c r="AG48">
        <f t="shared" si="10"/>
        <v>0</v>
      </c>
      <c r="AH48" s="53">
        <f t="shared" si="11"/>
        <v>0</v>
      </c>
    </row>
    <row r="49" spans="1:34">
      <c r="A49" s="48">
        <v>27</v>
      </c>
      <c r="B49" s="38"/>
      <c r="C49" s="38"/>
      <c r="D49" s="37"/>
      <c r="E49" s="37"/>
      <c r="F49" s="38"/>
      <c r="G49" s="37"/>
      <c r="H49" s="38"/>
      <c r="I49" s="37"/>
      <c r="J49" s="49"/>
      <c r="K49" s="49"/>
      <c r="L49" s="38"/>
      <c r="M49" s="38"/>
      <c r="N49" s="37"/>
      <c r="O49" s="38"/>
      <c r="P49" s="38"/>
      <c r="Q49" s="38"/>
      <c r="R49" s="38"/>
      <c r="S49" s="38"/>
      <c r="T49" s="83"/>
      <c r="U49" s="82" t="s">
        <v>30</v>
      </c>
      <c r="V49" s="82">
        <v>1433</v>
      </c>
      <c r="X49">
        <f t="shared" si="4"/>
        <v>0</v>
      </c>
      <c r="Y49">
        <f t="shared" si="5"/>
        <v>0</v>
      </c>
      <c r="Z49">
        <f t="shared" si="6"/>
        <v>0</v>
      </c>
      <c r="AA49" t="str">
        <f t="shared" si="7"/>
        <v>あり</v>
      </c>
      <c r="AB49" t="str">
        <f t="shared" si="8"/>
        <v>あり</v>
      </c>
      <c r="AC49" t="str">
        <f t="shared" si="3"/>
        <v>あり</v>
      </c>
      <c r="AD49">
        <v>13501</v>
      </c>
      <c r="AE49">
        <v>121433</v>
      </c>
      <c r="AF49">
        <f t="shared" si="9"/>
        <v>0</v>
      </c>
      <c r="AG49">
        <f t="shared" si="10"/>
        <v>0</v>
      </c>
      <c r="AH49" s="53">
        <f t="shared" si="11"/>
        <v>0</v>
      </c>
    </row>
    <row r="50" spans="1:34">
      <c r="A50" s="48">
        <v>28</v>
      </c>
      <c r="B50" s="38"/>
      <c r="C50" s="38"/>
      <c r="D50" s="37"/>
      <c r="E50" s="37"/>
      <c r="F50" s="38"/>
      <c r="G50" s="37"/>
      <c r="H50" s="38"/>
      <c r="I50" s="37"/>
      <c r="J50" s="49"/>
      <c r="K50" s="49"/>
      <c r="L50" s="38"/>
      <c r="M50" s="38"/>
      <c r="N50" s="37"/>
      <c r="O50" s="38"/>
      <c r="P50" s="38"/>
      <c r="Q50" s="38"/>
      <c r="R50" s="38"/>
      <c r="S50" s="38"/>
      <c r="T50" s="83"/>
      <c r="U50" s="82" t="s">
        <v>31</v>
      </c>
      <c r="V50" s="82">
        <v>1434</v>
      </c>
      <c r="X50">
        <f t="shared" si="4"/>
        <v>0</v>
      </c>
      <c r="Y50">
        <f t="shared" si="5"/>
        <v>0</v>
      </c>
      <c r="Z50">
        <f t="shared" si="6"/>
        <v>0</v>
      </c>
      <c r="AA50" t="str">
        <f t="shared" si="7"/>
        <v>あり</v>
      </c>
      <c r="AB50" t="str">
        <f t="shared" si="8"/>
        <v>あり</v>
      </c>
      <c r="AC50" t="str">
        <f t="shared" si="3"/>
        <v>あり</v>
      </c>
      <c r="AD50">
        <v>11502</v>
      </c>
      <c r="AE50">
        <v>121434</v>
      </c>
      <c r="AF50">
        <f t="shared" si="9"/>
        <v>0</v>
      </c>
      <c r="AG50">
        <f t="shared" si="10"/>
        <v>0</v>
      </c>
      <c r="AH50" s="53">
        <f t="shared" si="11"/>
        <v>0</v>
      </c>
    </row>
    <row r="51" spans="1:34">
      <c r="A51" s="48">
        <v>29</v>
      </c>
      <c r="B51" s="38"/>
      <c r="C51" s="38"/>
      <c r="D51" s="37"/>
      <c r="E51" s="37"/>
      <c r="F51" s="38"/>
      <c r="G51" s="37"/>
      <c r="H51" s="38"/>
      <c r="I51" s="37"/>
      <c r="J51" s="49"/>
      <c r="K51" s="49"/>
      <c r="L51" s="38"/>
      <c r="M51" s="38"/>
      <c r="N51" s="37"/>
      <c r="O51" s="38"/>
      <c r="P51" s="38"/>
      <c r="Q51" s="38"/>
      <c r="R51" s="38"/>
      <c r="S51" s="38"/>
      <c r="T51" s="83"/>
      <c r="U51" s="82" t="s">
        <v>32</v>
      </c>
      <c r="V51" s="82">
        <v>1435</v>
      </c>
      <c r="X51">
        <f t="shared" si="4"/>
        <v>0</v>
      </c>
      <c r="Y51">
        <f t="shared" si="5"/>
        <v>0</v>
      </c>
      <c r="Z51">
        <f t="shared" si="6"/>
        <v>0</v>
      </c>
      <c r="AA51" t="str">
        <f t="shared" si="7"/>
        <v>あり</v>
      </c>
      <c r="AB51" t="str">
        <f t="shared" si="8"/>
        <v>あり</v>
      </c>
      <c r="AC51" t="str">
        <f t="shared" si="3"/>
        <v>あり</v>
      </c>
      <c r="AD51">
        <v>12502</v>
      </c>
      <c r="AE51">
        <v>121435</v>
      </c>
      <c r="AF51">
        <f t="shared" si="9"/>
        <v>0</v>
      </c>
      <c r="AG51">
        <f t="shared" si="10"/>
        <v>0</v>
      </c>
      <c r="AH51" s="53">
        <f t="shared" si="11"/>
        <v>0</v>
      </c>
    </row>
    <row r="52" spans="1:34">
      <c r="A52" s="48">
        <v>30</v>
      </c>
      <c r="B52" s="38"/>
      <c r="C52" s="38"/>
      <c r="D52" s="37"/>
      <c r="E52" s="37"/>
      <c r="F52" s="38"/>
      <c r="G52" s="37"/>
      <c r="H52" s="38"/>
      <c r="I52" s="37"/>
      <c r="J52" s="49"/>
      <c r="K52" s="49"/>
      <c r="L52" s="38"/>
      <c r="M52" s="38"/>
      <c r="N52" s="37"/>
      <c r="O52" s="38"/>
      <c r="P52" s="38"/>
      <c r="Q52" s="38"/>
      <c r="R52" s="38"/>
      <c r="S52" s="38"/>
      <c r="T52" s="83"/>
      <c r="U52" s="82" t="s">
        <v>32</v>
      </c>
      <c r="V52" s="82">
        <v>1436</v>
      </c>
      <c r="X52">
        <f t="shared" si="4"/>
        <v>0</v>
      </c>
      <c r="Y52">
        <f t="shared" si="5"/>
        <v>0</v>
      </c>
      <c r="Z52">
        <f t="shared" si="6"/>
        <v>0</v>
      </c>
      <c r="AA52" t="str">
        <f t="shared" si="7"/>
        <v>あり</v>
      </c>
      <c r="AB52" t="str">
        <f t="shared" si="8"/>
        <v>あり</v>
      </c>
      <c r="AC52" t="str">
        <f t="shared" si="3"/>
        <v>あり</v>
      </c>
      <c r="AD52">
        <v>13502</v>
      </c>
      <c r="AE52">
        <v>121436</v>
      </c>
      <c r="AF52">
        <f t="shared" si="9"/>
        <v>0</v>
      </c>
      <c r="AG52">
        <f t="shared" si="10"/>
        <v>0</v>
      </c>
      <c r="AH52" s="53">
        <f t="shared" si="11"/>
        <v>0</v>
      </c>
    </row>
    <row r="53" spans="1:34">
      <c r="A53" s="48">
        <v>31</v>
      </c>
      <c r="B53" s="38"/>
      <c r="C53" s="38"/>
      <c r="D53" s="37"/>
      <c r="E53" s="37"/>
      <c r="F53" s="38"/>
      <c r="G53" s="37"/>
      <c r="H53" s="38"/>
      <c r="I53" s="37"/>
      <c r="J53" s="49"/>
      <c r="K53" s="49"/>
      <c r="L53" s="38"/>
      <c r="M53" s="38"/>
      <c r="N53" s="37"/>
      <c r="O53" s="38"/>
      <c r="P53" s="38"/>
      <c r="Q53" s="38"/>
      <c r="R53" s="38"/>
      <c r="S53" s="38"/>
      <c r="X53">
        <f t="shared" si="4"/>
        <v>0</v>
      </c>
      <c r="Y53">
        <f t="shared" si="5"/>
        <v>0</v>
      </c>
      <c r="Z53">
        <f t="shared" si="6"/>
        <v>0</v>
      </c>
      <c r="AA53" t="str">
        <f t="shared" si="7"/>
        <v>あり</v>
      </c>
      <c r="AB53" t="str">
        <f t="shared" si="8"/>
        <v>あり</v>
      </c>
      <c r="AC53" t="str">
        <f t="shared" si="3"/>
        <v>あり</v>
      </c>
      <c r="AD53">
        <v>11503</v>
      </c>
      <c r="AE53">
        <v>131431</v>
      </c>
      <c r="AF53">
        <f t="shared" si="9"/>
        <v>0</v>
      </c>
      <c r="AG53">
        <f t="shared" si="10"/>
        <v>0</v>
      </c>
      <c r="AH53">
        <f t="shared" si="11"/>
        <v>0</v>
      </c>
    </row>
    <row r="54" spans="1:34">
      <c r="A54" s="48">
        <v>32</v>
      </c>
      <c r="B54" s="38"/>
      <c r="C54" s="38"/>
      <c r="D54" s="37"/>
      <c r="E54" s="37"/>
      <c r="F54" s="38"/>
      <c r="G54" s="37"/>
      <c r="H54" s="38"/>
      <c r="I54" s="37"/>
      <c r="J54" s="49"/>
      <c r="K54" s="49"/>
      <c r="L54" s="38"/>
      <c r="M54" s="38"/>
      <c r="N54" s="37"/>
      <c r="O54" s="38"/>
      <c r="P54" s="38"/>
      <c r="Q54" s="38"/>
      <c r="R54" s="38"/>
      <c r="S54" s="38"/>
      <c r="X54">
        <f t="shared" si="4"/>
        <v>0</v>
      </c>
      <c r="Y54">
        <f t="shared" si="5"/>
        <v>0</v>
      </c>
      <c r="Z54">
        <f t="shared" si="6"/>
        <v>0</v>
      </c>
      <c r="AA54" t="str">
        <f t="shared" si="7"/>
        <v>あり</v>
      </c>
      <c r="AB54" t="str">
        <f t="shared" si="8"/>
        <v>あり</v>
      </c>
      <c r="AC54" t="str">
        <f t="shared" si="3"/>
        <v>あり</v>
      </c>
      <c r="AD54">
        <v>12503</v>
      </c>
      <c r="AE54">
        <v>131432</v>
      </c>
      <c r="AF54">
        <f t="shared" si="9"/>
        <v>0</v>
      </c>
      <c r="AG54">
        <f t="shared" si="10"/>
        <v>0</v>
      </c>
      <c r="AH54">
        <f t="shared" si="11"/>
        <v>0</v>
      </c>
    </row>
    <row r="55" spans="1:34">
      <c r="A55" s="48">
        <v>33</v>
      </c>
      <c r="B55" s="38"/>
      <c r="C55" s="38"/>
      <c r="D55" s="37"/>
      <c r="E55" s="37"/>
      <c r="F55" s="38"/>
      <c r="G55" s="37"/>
      <c r="H55" s="38"/>
      <c r="I55" s="37"/>
      <c r="J55" s="49"/>
      <c r="K55" s="49"/>
      <c r="L55" s="38"/>
      <c r="M55" s="38"/>
      <c r="N55" s="37"/>
      <c r="O55" s="38"/>
      <c r="P55" s="38"/>
      <c r="Q55" s="38"/>
      <c r="R55" s="38"/>
      <c r="S55" s="38"/>
      <c r="X55">
        <f t="shared" si="4"/>
        <v>0</v>
      </c>
      <c r="Y55">
        <f t="shared" si="5"/>
        <v>0</v>
      </c>
      <c r="Z55">
        <f t="shared" si="6"/>
        <v>0</v>
      </c>
      <c r="AA55" t="str">
        <f t="shared" si="7"/>
        <v>あり</v>
      </c>
      <c r="AB55" t="str">
        <f t="shared" si="8"/>
        <v>あり</v>
      </c>
      <c r="AC55" t="str">
        <f t="shared" ref="AC55:AC86" si="12">IF(COUNTIF($AE$23:$AE$101,Z55),"あり","なし")</f>
        <v>あり</v>
      </c>
      <c r="AD55">
        <v>13503</v>
      </c>
      <c r="AE55">
        <v>131433</v>
      </c>
      <c r="AF55">
        <f t="shared" si="9"/>
        <v>0</v>
      </c>
      <c r="AG55">
        <f t="shared" si="10"/>
        <v>0</v>
      </c>
      <c r="AH55">
        <f t="shared" si="11"/>
        <v>0</v>
      </c>
    </row>
    <row r="56" spans="1:34">
      <c r="A56" s="48">
        <v>34</v>
      </c>
      <c r="B56" s="38"/>
      <c r="C56" s="38"/>
      <c r="D56" s="37"/>
      <c r="E56" s="37"/>
      <c r="F56" s="38"/>
      <c r="G56" s="37"/>
      <c r="H56" s="38"/>
      <c r="I56" s="37"/>
      <c r="J56" s="49"/>
      <c r="K56" s="49"/>
      <c r="L56" s="38"/>
      <c r="M56" s="38"/>
      <c r="N56" s="37"/>
      <c r="O56" s="38"/>
      <c r="P56" s="38"/>
      <c r="Q56" s="38"/>
      <c r="R56" s="38"/>
      <c r="S56" s="38"/>
      <c r="X56">
        <f t="shared" si="4"/>
        <v>0</v>
      </c>
      <c r="Y56">
        <f t="shared" si="5"/>
        <v>0</v>
      </c>
      <c r="Z56">
        <f t="shared" si="6"/>
        <v>0</v>
      </c>
      <c r="AA56" t="str">
        <f t="shared" si="7"/>
        <v>あり</v>
      </c>
      <c r="AB56" t="str">
        <f t="shared" si="8"/>
        <v>あり</v>
      </c>
      <c r="AC56" t="str">
        <f t="shared" si="12"/>
        <v>あり</v>
      </c>
      <c r="AD56">
        <v>11504</v>
      </c>
      <c r="AE56">
        <v>131434</v>
      </c>
      <c r="AF56">
        <f t="shared" si="9"/>
        <v>0</v>
      </c>
      <c r="AG56">
        <f t="shared" si="10"/>
        <v>0</v>
      </c>
      <c r="AH56">
        <f t="shared" si="11"/>
        <v>0</v>
      </c>
    </row>
    <row r="57" spans="1:34">
      <c r="A57" s="48">
        <v>35</v>
      </c>
      <c r="B57" s="38"/>
      <c r="C57" s="38"/>
      <c r="D57" s="37"/>
      <c r="E57" s="37"/>
      <c r="F57" s="38"/>
      <c r="G57" s="37"/>
      <c r="H57" s="38"/>
      <c r="I57" s="37"/>
      <c r="J57" s="49"/>
      <c r="K57" s="49"/>
      <c r="L57" s="38"/>
      <c r="M57" s="38"/>
      <c r="N57" s="37"/>
      <c r="O57" s="38"/>
      <c r="P57" s="38"/>
      <c r="Q57" s="38"/>
      <c r="R57" s="38"/>
      <c r="S57" s="38"/>
      <c r="X57">
        <f t="shared" si="4"/>
        <v>0</v>
      </c>
      <c r="Y57">
        <f t="shared" si="5"/>
        <v>0</v>
      </c>
      <c r="Z57">
        <f t="shared" si="6"/>
        <v>0</v>
      </c>
      <c r="AA57" t="str">
        <f t="shared" si="7"/>
        <v>あり</v>
      </c>
      <c r="AB57" t="str">
        <f t="shared" si="8"/>
        <v>あり</v>
      </c>
      <c r="AC57" t="str">
        <f t="shared" si="12"/>
        <v>あり</v>
      </c>
      <c r="AD57">
        <v>12504</v>
      </c>
      <c r="AE57">
        <v>131435</v>
      </c>
      <c r="AF57">
        <f t="shared" si="9"/>
        <v>0</v>
      </c>
      <c r="AG57">
        <f t="shared" si="10"/>
        <v>0</v>
      </c>
      <c r="AH57">
        <f t="shared" si="11"/>
        <v>0</v>
      </c>
    </row>
    <row r="58" spans="1:34">
      <c r="A58" s="48">
        <v>36</v>
      </c>
      <c r="B58" s="38"/>
      <c r="C58" s="38"/>
      <c r="D58" s="37"/>
      <c r="E58" s="37"/>
      <c r="F58" s="38"/>
      <c r="G58" s="37"/>
      <c r="H58" s="38"/>
      <c r="I58" s="37"/>
      <c r="J58" s="49"/>
      <c r="K58" s="49"/>
      <c r="L58" s="38"/>
      <c r="M58" s="38"/>
      <c r="N58" s="37"/>
      <c r="O58" s="38"/>
      <c r="P58" s="38"/>
      <c r="Q58" s="38"/>
      <c r="R58" s="38"/>
      <c r="S58" s="38"/>
      <c r="X58">
        <f t="shared" si="4"/>
        <v>0</v>
      </c>
      <c r="Y58">
        <f t="shared" si="5"/>
        <v>0</v>
      </c>
      <c r="Z58">
        <f t="shared" si="6"/>
        <v>0</v>
      </c>
      <c r="AA58" t="str">
        <f t="shared" si="7"/>
        <v>あり</v>
      </c>
      <c r="AB58" t="str">
        <f t="shared" si="8"/>
        <v>あり</v>
      </c>
      <c r="AC58" t="str">
        <f t="shared" si="12"/>
        <v>あり</v>
      </c>
      <c r="AD58">
        <v>13504</v>
      </c>
      <c r="AE58">
        <v>131436</v>
      </c>
      <c r="AF58">
        <f t="shared" si="9"/>
        <v>0</v>
      </c>
      <c r="AG58">
        <f t="shared" si="10"/>
        <v>0</v>
      </c>
      <c r="AH58">
        <f t="shared" si="11"/>
        <v>0</v>
      </c>
    </row>
    <row r="59" spans="1:34">
      <c r="A59" s="48">
        <v>37</v>
      </c>
      <c r="B59" s="38"/>
      <c r="C59" s="38"/>
      <c r="D59" s="37"/>
      <c r="E59" s="37"/>
      <c r="F59" s="38"/>
      <c r="G59" s="37"/>
      <c r="H59" s="38"/>
      <c r="I59" s="37"/>
      <c r="J59" s="49"/>
      <c r="K59" s="49"/>
      <c r="L59" s="38"/>
      <c r="M59" s="38"/>
      <c r="N59" s="37"/>
      <c r="O59" s="38"/>
      <c r="P59" s="38"/>
      <c r="Q59" s="38"/>
      <c r="R59" s="38"/>
      <c r="S59" s="38"/>
      <c r="X59">
        <f t="shared" si="4"/>
        <v>0</v>
      </c>
      <c r="Y59">
        <f t="shared" si="5"/>
        <v>0</v>
      </c>
      <c r="Z59">
        <f t="shared" si="6"/>
        <v>0</v>
      </c>
      <c r="AA59" t="str">
        <f t="shared" si="7"/>
        <v>あり</v>
      </c>
      <c r="AB59" t="str">
        <f t="shared" si="8"/>
        <v>あり</v>
      </c>
      <c r="AC59" t="str">
        <f t="shared" si="12"/>
        <v>あり</v>
      </c>
      <c r="AE59">
        <v>210431</v>
      </c>
      <c r="AH59" s="53">
        <f t="shared" si="11"/>
        <v>0</v>
      </c>
    </row>
    <row r="60" spans="1:34">
      <c r="A60" s="48">
        <v>38</v>
      </c>
      <c r="B60" s="38"/>
      <c r="C60" s="38"/>
      <c r="D60" s="37"/>
      <c r="E60" s="37"/>
      <c r="F60" s="38"/>
      <c r="G60" s="37"/>
      <c r="H60" s="38"/>
      <c r="I60" s="37"/>
      <c r="J60" s="49"/>
      <c r="K60" s="49"/>
      <c r="L60" s="38"/>
      <c r="M60" s="38"/>
      <c r="N60" s="37"/>
      <c r="O60" s="38"/>
      <c r="P60" s="38"/>
      <c r="Q60" s="38"/>
      <c r="R60" s="38"/>
      <c r="S60" s="38"/>
      <c r="X60">
        <f t="shared" si="4"/>
        <v>0</v>
      </c>
      <c r="Y60">
        <f t="shared" si="5"/>
        <v>0</v>
      </c>
      <c r="Z60">
        <f t="shared" si="6"/>
        <v>0</v>
      </c>
      <c r="AA60" t="str">
        <f t="shared" si="7"/>
        <v>あり</v>
      </c>
      <c r="AB60" t="str">
        <f t="shared" si="8"/>
        <v>あり</v>
      </c>
      <c r="AC60" t="str">
        <f t="shared" si="12"/>
        <v>あり</v>
      </c>
      <c r="AE60">
        <v>210432</v>
      </c>
      <c r="AH60" s="53">
        <f t="shared" si="11"/>
        <v>0</v>
      </c>
    </row>
    <row r="61" spans="1:34">
      <c r="A61" s="48">
        <v>39</v>
      </c>
      <c r="B61" s="38"/>
      <c r="C61" s="38"/>
      <c r="D61" s="37"/>
      <c r="E61" s="37"/>
      <c r="F61" s="38"/>
      <c r="G61" s="37"/>
      <c r="H61" s="38"/>
      <c r="I61" s="37"/>
      <c r="J61" s="49"/>
      <c r="K61" s="49"/>
      <c r="L61" s="38"/>
      <c r="M61" s="38"/>
      <c r="N61" s="37"/>
      <c r="O61" s="38"/>
      <c r="P61" s="38"/>
      <c r="Q61" s="38"/>
      <c r="R61" s="38"/>
      <c r="S61" s="38"/>
      <c r="X61">
        <f t="shared" si="4"/>
        <v>0</v>
      </c>
      <c r="Y61">
        <f t="shared" si="5"/>
        <v>0</v>
      </c>
      <c r="Z61">
        <f t="shared" si="6"/>
        <v>0</v>
      </c>
      <c r="AA61" t="str">
        <f t="shared" si="7"/>
        <v>あり</v>
      </c>
      <c r="AB61" t="str">
        <f t="shared" si="8"/>
        <v>あり</v>
      </c>
      <c r="AC61" t="str">
        <f t="shared" si="12"/>
        <v>あり</v>
      </c>
      <c r="AE61">
        <v>210433</v>
      </c>
      <c r="AH61" s="53">
        <f t="shared" si="11"/>
        <v>0</v>
      </c>
    </row>
    <row r="62" spans="1:34">
      <c r="A62" s="48">
        <v>40</v>
      </c>
      <c r="B62" s="38"/>
      <c r="C62" s="38"/>
      <c r="D62" s="37"/>
      <c r="E62" s="37"/>
      <c r="F62" s="38"/>
      <c r="G62" s="37"/>
      <c r="H62" s="38"/>
      <c r="I62" s="37"/>
      <c r="J62" s="49"/>
      <c r="K62" s="49"/>
      <c r="L62" s="38"/>
      <c r="M62" s="38"/>
      <c r="N62" s="37"/>
      <c r="O62" s="38"/>
      <c r="P62" s="38"/>
      <c r="Q62" s="38"/>
      <c r="R62" s="38"/>
      <c r="S62" s="38"/>
      <c r="X62">
        <f t="shared" si="4"/>
        <v>0</v>
      </c>
      <c r="Y62">
        <f t="shared" si="5"/>
        <v>0</v>
      </c>
      <c r="Z62">
        <f t="shared" si="6"/>
        <v>0</v>
      </c>
      <c r="AA62" t="str">
        <f t="shared" si="7"/>
        <v>あり</v>
      </c>
      <c r="AB62" t="str">
        <f t="shared" si="8"/>
        <v>あり</v>
      </c>
      <c r="AC62" t="str">
        <f t="shared" si="12"/>
        <v>あり</v>
      </c>
      <c r="AD62">
        <v>11650</v>
      </c>
      <c r="AE62">
        <v>210434</v>
      </c>
      <c r="AF62">
        <f t="shared" si="9"/>
        <v>0</v>
      </c>
      <c r="AG62">
        <f t="shared" si="10"/>
        <v>0</v>
      </c>
      <c r="AH62" s="53">
        <f t="shared" si="11"/>
        <v>0</v>
      </c>
    </row>
    <row r="63" spans="1:34">
      <c r="A63" s="48">
        <v>41</v>
      </c>
      <c r="B63" s="38"/>
      <c r="C63" s="38"/>
      <c r="D63" s="37"/>
      <c r="E63" s="37"/>
      <c r="F63" s="38"/>
      <c r="G63" s="37"/>
      <c r="H63" s="38"/>
      <c r="I63" s="37"/>
      <c r="J63" s="49"/>
      <c r="K63" s="49"/>
      <c r="L63" s="38"/>
      <c r="M63" s="38"/>
      <c r="N63" s="37"/>
      <c r="O63" s="38"/>
      <c r="P63" s="38"/>
      <c r="Q63" s="38"/>
      <c r="R63" s="38"/>
      <c r="S63" s="38"/>
      <c r="X63">
        <f t="shared" si="4"/>
        <v>0</v>
      </c>
      <c r="Y63">
        <f t="shared" si="5"/>
        <v>0</v>
      </c>
      <c r="Z63">
        <f t="shared" si="6"/>
        <v>0</v>
      </c>
      <c r="AA63" t="str">
        <f t="shared" si="7"/>
        <v>あり</v>
      </c>
      <c r="AB63" t="str">
        <f t="shared" si="8"/>
        <v>あり</v>
      </c>
      <c r="AC63" t="str">
        <f t="shared" si="12"/>
        <v>あり</v>
      </c>
      <c r="AD63">
        <v>12650</v>
      </c>
      <c r="AE63">
        <v>210435</v>
      </c>
      <c r="AF63">
        <f t="shared" si="9"/>
        <v>0</v>
      </c>
      <c r="AG63">
        <f t="shared" si="10"/>
        <v>0</v>
      </c>
      <c r="AH63" s="53">
        <f t="shared" si="11"/>
        <v>0</v>
      </c>
    </row>
    <row r="64" spans="1:34">
      <c r="A64" s="48">
        <v>42</v>
      </c>
      <c r="B64" s="38"/>
      <c r="C64" s="38"/>
      <c r="D64" s="37"/>
      <c r="E64" s="37"/>
      <c r="F64" s="38"/>
      <c r="G64" s="37"/>
      <c r="H64" s="38"/>
      <c r="I64" s="37"/>
      <c r="J64" s="49"/>
      <c r="K64" s="49"/>
      <c r="L64" s="38"/>
      <c r="M64" s="38"/>
      <c r="N64" s="37"/>
      <c r="O64" s="38"/>
      <c r="P64" s="38"/>
      <c r="Q64" s="38"/>
      <c r="R64" s="38"/>
      <c r="S64" s="38"/>
      <c r="X64">
        <f t="shared" si="4"/>
        <v>0</v>
      </c>
      <c r="Y64">
        <f t="shared" si="5"/>
        <v>0</v>
      </c>
      <c r="Z64">
        <f t="shared" si="6"/>
        <v>0</v>
      </c>
      <c r="AA64" t="str">
        <f t="shared" si="7"/>
        <v>あり</v>
      </c>
      <c r="AB64" t="str">
        <f t="shared" si="8"/>
        <v>あり</v>
      </c>
      <c r="AC64" t="str">
        <f t="shared" si="12"/>
        <v>あり</v>
      </c>
      <c r="AD64">
        <v>13650</v>
      </c>
      <c r="AE64">
        <v>210436</v>
      </c>
      <c r="AF64">
        <f t="shared" si="9"/>
        <v>0</v>
      </c>
      <c r="AG64">
        <f t="shared" si="10"/>
        <v>0</v>
      </c>
      <c r="AH64" s="53">
        <f t="shared" si="11"/>
        <v>0</v>
      </c>
    </row>
    <row r="65" spans="1:34">
      <c r="A65" s="48">
        <v>43</v>
      </c>
      <c r="B65" s="38"/>
      <c r="C65" s="38"/>
      <c r="D65" s="37"/>
      <c r="E65" s="37"/>
      <c r="F65" s="38"/>
      <c r="G65" s="37"/>
      <c r="H65" s="38"/>
      <c r="I65" s="37"/>
      <c r="J65" s="49"/>
      <c r="K65" s="49"/>
      <c r="L65" s="38"/>
      <c r="M65" s="38"/>
      <c r="N65" s="37"/>
      <c r="O65" s="38"/>
      <c r="P65" s="38"/>
      <c r="Q65" s="38"/>
      <c r="R65" s="38"/>
      <c r="S65" s="38"/>
      <c r="X65">
        <f t="shared" si="4"/>
        <v>0</v>
      </c>
      <c r="Y65">
        <f t="shared" si="5"/>
        <v>0</v>
      </c>
      <c r="Z65">
        <f t="shared" si="6"/>
        <v>0</v>
      </c>
      <c r="AA65" t="str">
        <f t="shared" si="7"/>
        <v>あり</v>
      </c>
      <c r="AB65" t="str">
        <f t="shared" si="8"/>
        <v>あり</v>
      </c>
      <c r="AC65" t="str">
        <f t="shared" si="12"/>
        <v>あり</v>
      </c>
      <c r="AD65">
        <v>11615</v>
      </c>
      <c r="AE65">
        <v>220431</v>
      </c>
      <c r="AF65">
        <f t="shared" si="9"/>
        <v>0</v>
      </c>
      <c r="AG65">
        <f t="shared" si="10"/>
        <v>0</v>
      </c>
      <c r="AH65">
        <f t="shared" si="11"/>
        <v>0</v>
      </c>
    </row>
    <row r="66" spans="1:34">
      <c r="A66" s="48">
        <v>44</v>
      </c>
      <c r="B66" s="38"/>
      <c r="C66" s="38"/>
      <c r="D66" s="37"/>
      <c r="E66" s="37"/>
      <c r="F66" s="38"/>
      <c r="G66" s="37"/>
      <c r="H66" s="38"/>
      <c r="I66" s="37"/>
      <c r="J66" s="49"/>
      <c r="K66" s="49"/>
      <c r="L66" s="38"/>
      <c r="M66" s="38"/>
      <c r="N66" s="37"/>
      <c r="O66" s="38"/>
      <c r="P66" s="38"/>
      <c r="Q66" s="38"/>
      <c r="R66" s="38"/>
      <c r="S66" s="38"/>
      <c r="X66">
        <f t="shared" si="4"/>
        <v>0</v>
      </c>
      <c r="Y66">
        <f t="shared" si="5"/>
        <v>0</v>
      </c>
      <c r="Z66">
        <f t="shared" si="6"/>
        <v>0</v>
      </c>
      <c r="AA66" t="str">
        <f t="shared" si="7"/>
        <v>あり</v>
      </c>
      <c r="AB66" t="str">
        <f t="shared" si="8"/>
        <v>あり</v>
      </c>
      <c r="AC66" t="str">
        <f t="shared" si="12"/>
        <v>あり</v>
      </c>
      <c r="AD66">
        <v>12615</v>
      </c>
      <c r="AE66">
        <v>220432</v>
      </c>
      <c r="AF66">
        <f t="shared" si="9"/>
        <v>0</v>
      </c>
      <c r="AG66">
        <f t="shared" si="10"/>
        <v>0</v>
      </c>
      <c r="AH66">
        <f t="shared" si="11"/>
        <v>0</v>
      </c>
    </row>
    <row r="67" spans="1:34">
      <c r="A67" s="48">
        <v>45</v>
      </c>
      <c r="B67" s="38"/>
      <c r="C67" s="38"/>
      <c r="D67" s="37"/>
      <c r="E67" s="37"/>
      <c r="F67" s="38"/>
      <c r="G67" s="37"/>
      <c r="H67" s="38"/>
      <c r="I67" s="37"/>
      <c r="J67" s="49"/>
      <c r="K67" s="49"/>
      <c r="L67" s="38"/>
      <c r="M67" s="38"/>
      <c r="N67" s="37"/>
      <c r="O67" s="38"/>
      <c r="P67" s="38"/>
      <c r="Q67" s="38"/>
      <c r="R67" s="38"/>
      <c r="S67" s="38"/>
      <c r="X67">
        <f t="shared" si="4"/>
        <v>0</v>
      </c>
      <c r="Y67">
        <f t="shared" si="5"/>
        <v>0</v>
      </c>
      <c r="Z67">
        <f t="shared" si="6"/>
        <v>0</v>
      </c>
      <c r="AA67" t="str">
        <f t="shared" si="7"/>
        <v>あり</v>
      </c>
      <c r="AB67" t="str">
        <f t="shared" si="8"/>
        <v>あり</v>
      </c>
      <c r="AC67" t="str">
        <f t="shared" si="12"/>
        <v>あり</v>
      </c>
      <c r="AD67">
        <v>13615</v>
      </c>
      <c r="AE67">
        <v>220433</v>
      </c>
      <c r="AF67">
        <f t="shared" si="9"/>
        <v>0</v>
      </c>
      <c r="AG67">
        <f t="shared" si="10"/>
        <v>0</v>
      </c>
      <c r="AH67">
        <f t="shared" si="11"/>
        <v>0</v>
      </c>
    </row>
    <row r="68" spans="1:34">
      <c r="A68" s="48">
        <v>46</v>
      </c>
      <c r="B68" s="38"/>
      <c r="C68" s="38"/>
      <c r="D68" s="37"/>
      <c r="E68" s="37"/>
      <c r="F68" s="38"/>
      <c r="G68" s="37"/>
      <c r="H68" s="38"/>
      <c r="I68" s="37"/>
      <c r="J68" s="49"/>
      <c r="K68" s="49"/>
      <c r="L68" s="38"/>
      <c r="M68" s="38"/>
      <c r="N68" s="37"/>
      <c r="O68" s="38"/>
      <c r="P68" s="38"/>
      <c r="Q68" s="38"/>
      <c r="R68" s="38"/>
      <c r="S68" s="38"/>
      <c r="X68">
        <f t="shared" si="4"/>
        <v>0</v>
      </c>
      <c r="Y68">
        <f t="shared" si="5"/>
        <v>0</v>
      </c>
      <c r="Z68">
        <f t="shared" si="6"/>
        <v>0</v>
      </c>
      <c r="AA68" t="str">
        <f t="shared" si="7"/>
        <v>あり</v>
      </c>
      <c r="AB68" t="str">
        <f t="shared" si="8"/>
        <v>あり</v>
      </c>
      <c r="AC68" t="str">
        <f t="shared" si="12"/>
        <v>あり</v>
      </c>
      <c r="AD68">
        <v>11607</v>
      </c>
      <c r="AE68">
        <v>220434</v>
      </c>
      <c r="AF68">
        <f t="shared" si="9"/>
        <v>0</v>
      </c>
      <c r="AG68">
        <f t="shared" si="10"/>
        <v>0</v>
      </c>
      <c r="AH68">
        <f t="shared" si="11"/>
        <v>0</v>
      </c>
    </row>
    <row r="69" spans="1:34">
      <c r="A69" s="48">
        <v>47</v>
      </c>
      <c r="B69" s="38"/>
      <c r="C69" s="38"/>
      <c r="D69" s="37"/>
      <c r="E69" s="37"/>
      <c r="F69" s="38"/>
      <c r="G69" s="37"/>
      <c r="H69" s="38"/>
      <c r="I69" s="37"/>
      <c r="J69" s="49"/>
      <c r="K69" s="49"/>
      <c r="L69" s="38"/>
      <c r="M69" s="38"/>
      <c r="N69" s="37"/>
      <c r="O69" s="38"/>
      <c r="P69" s="38"/>
      <c r="Q69" s="38"/>
      <c r="R69" s="38"/>
      <c r="S69" s="38"/>
      <c r="X69">
        <f t="shared" si="4"/>
        <v>0</v>
      </c>
      <c r="Y69">
        <f t="shared" si="5"/>
        <v>0</v>
      </c>
      <c r="Z69">
        <f t="shared" si="6"/>
        <v>0</v>
      </c>
      <c r="AA69" t="str">
        <f t="shared" si="7"/>
        <v>あり</v>
      </c>
      <c r="AB69" t="str">
        <f t="shared" si="8"/>
        <v>あり</v>
      </c>
      <c r="AC69" t="str">
        <f t="shared" si="12"/>
        <v>あり</v>
      </c>
      <c r="AD69">
        <v>12607</v>
      </c>
      <c r="AE69">
        <v>220435</v>
      </c>
      <c r="AF69">
        <f t="shared" si="9"/>
        <v>0</v>
      </c>
      <c r="AG69">
        <f t="shared" si="10"/>
        <v>0</v>
      </c>
      <c r="AH69">
        <f t="shared" si="11"/>
        <v>0</v>
      </c>
    </row>
    <row r="70" spans="1:34">
      <c r="A70" s="48">
        <v>48</v>
      </c>
      <c r="B70" s="37"/>
      <c r="C70" s="37"/>
      <c r="D70" s="37"/>
      <c r="E70" s="37"/>
      <c r="F70" s="37"/>
      <c r="G70" s="37"/>
      <c r="H70" s="37"/>
      <c r="I70" s="37"/>
      <c r="J70" s="49"/>
      <c r="K70" s="49"/>
      <c r="L70" s="37"/>
      <c r="M70" s="37"/>
      <c r="N70" s="37"/>
      <c r="O70" s="37"/>
      <c r="P70" s="37"/>
      <c r="Q70" s="37"/>
      <c r="R70" s="38"/>
      <c r="S70" s="38"/>
      <c r="X70">
        <f t="shared" si="4"/>
        <v>0</v>
      </c>
      <c r="Y70">
        <f t="shared" si="5"/>
        <v>0</v>
      </c>
      <c r="Z70">
        <f t="shared" si="6"/>
        <v>0</v>
      </c>
      <c r="AA70" t="str">
        <f t="shared" si="7"/>
        <v>あり</v>
      </c>
      <c r="AB70" t="str">
        <f t="shared" si="8"/>
        <v>あり</v>
      </c>
      <c r="AC70" t="str">
        <f t="shared" si="12"/>
        <v>あり</v>
      </c>
      <c r="AD70">
        <v>13607</v>
      </c>
      <c r="AE70">
        <v>220436</v>
      </c>
      <c r="AF70">
        <f t="shared" si="9"/>
        <v>0</v>
      </c>
      <c r="AG70">
        <f t="shared" si="10"/>
        <v>0</v>
      </c>
      <c r="AH70">
        <f t="shared" si="11"/>
        <v>0</v>
      </c>
    </row>
    <row r="71" spans="1:34">
      <c r="A71" s="48">
        <v>49</v>
      </c>
      <c r="B71" s="37"/>
      <c r="C71" s="37"/>
      <c r="D71" s="37"/>
      <c r="E71" s="37"/>
      <c r="F71" s="37"/>
      <c r="G71" s="37"/>
      <c r="H71" s="37"/>
      <c r="I71" s="37"/>
      <c r="J71" s="49"/>
      <c r="K71" s="49"/>
      <c r="L71" s="37"/>
      <c r="M71" s="37"/>
      <c r="N71" s="37"/>
      <c r="O71" s="37"/>
      <c r="P71" s="37"/>
      <c r="Q71" s="37"/>
      <c r="R71" s="38"/>
      <c r="S71" s="38"/>
      <c r="X71">
        <f t="shared" si="4"/>
        <v>0</v>
      </c>
      <c r="Y71">
        <f t="shared" si="5"/>
        <v>0</v>
      </c>
      <c r="Z71">
        <f t="shared" si="6"/>
        <v>0</v>
      </c>
      <c r="AA71" t="str">
        <f t="shared" si="7"/>
        <v>あり</v>
      </c>
      <c r="AB71" t="str">
        <f t="shared" si="8"/>
        <v>あり</v>
      </c>
      <c r="AC71" t="str">
        <f t="shared" si="12"/>
        <v>あり</v>
      </c>
      <c r="AD71">
        <v>21001</v>
      </c>
      <c r="AE71">
        <v>230431</v>
      </c>
      <c r="AF71">
        <f t="shared" si="9"/>
        <v>0</v>
      </c>
      <c r="AG71">
        <f t="shared" si="10"/>
        <v>0</v>
      </c>
      <c r="AH71" s="53">
        <f t="shared" si="11"/>
        <v>0</v>
      </c>
    </row>
    <row r="72" spans="1:34">
      <c r="A72" s="48">
        <v>50</v>
      </c>
      <c r="B72" s="37"/>
      <c r="C72" s="37"/>
      <c r="D72" s="37"/>
      <c r="E72" s="37"/>
      <c r="F72" s="37"/>
      <c r="G72" s="37"/>
      <c r="H72" s="37"/>
      <c r="I72" s="37"/>
      <c r="J72" s="49"/>
      <c r="K72" s="49"/>
      <c r="L72" s="37"/>
      <c r="M72" s="37"/>
      <c r="N72" s="37"/>
      <c r="O72" s="37"/>
      <c r="P72" s="37"/>
      <c r="Q72" s="37"/>
      <c r="R72" s="38"/>
      <c r="S72" s="38"/>
      <c r="X72">
        <f t="shared" si="4"/>
        <v>0</v>
      </c>
      <c r="Y72">
        <f t="shared" si="5"/>
        <v>0</v>
      </c>
      <c r="Z72">
        <f t="shared" si="6"/>
        <v>0</v>
      </c>
      <c r="AA72" t="str">
        <f t="shared" si="7"/>
        <v>あり</v>
      </c>
      <c r="AB72" t="str">
        <f t="shared" si="8"/>
        <v>あり</v>
      </c>
      <c r="AC72" t="str">
        <f t="shared" si="12"/>
        <v>あり</v>
      </c>
      <c r="AD72">
        <v>22001</v>
      </c>
      <c r="AE72">
        <v>230432</v>
      </c>
      <c r="AF72">
        <f t="shared" si="9"/>
        <v>0</v>
      </c>
      <c r="AG72">
        <f t="shared" si="10"/>
        <v>0</v>
      </c>
      <c r="AH72" s="53">
        <f t="shared" si="11"/>
        <v>0</v>
      </c>
    </row>
    <row r="73" spans="1:34">
      <c r="A73" s="48">
        <v>51</v>
      </c>
      <c r="B73" s="37"/>
      <c r="C73" s="37"/>
      <c r="D73" s="37"/>
      <c r="E73" s="37"/>
      <c r="F73" s="37"/>
      <c r="G73" s="37"/>
      <c r="H73" s="37"/>
      <c r="I73" s="37"/>
      <c r="J73" s="49"/>
      <c r="K73" s="49"/>
      <c r="L73" s="37"/>
      <c r="M73" s="37"/>
      <c r="N73" s="37"/>
      <c r="O73" s="37"/>
      <c r="P73" s="37"/>
      <c r="Q73" s="37"/>
      <c r="R73" s="38"/>
      <c r="S73" s="38"/>
      <c r="X73">
        <f t="shared" si="4"/>
        <v>0</v>
      </c>
      <c r="Y73">
        <f t="shared" si="5"/>
        <v>0</v>
      </c>
      <c r="Z73">
        <f t="shared" si="6"/>
        <v>0</v>
      </c>
      <c r="AA73" t="str">
        <f t="shared" si="7"/>
        <v>あり</v>
      </c>
      <c r="AB73" t="str">
        <f t="shared" si="8"/>
        <v>あり</v>
      </c>
      <c r="AC73" t="str">
        <f t="shared" si="12"/>
        <v>あり</v>
      </c>
      <c r="AD73">
        <v>23001</v>
      </c>
      <c r="AE73">
        <v>230433</v>
      </c>
      <c r="AF73">
        <f t="shared" si="9"/>
        <v>0</v>
      </c>
      <c r="AG73">
        <f t="shared" si="10"/>
        <v>0</v>
      </c>
      <c r="AH73" s="53">
        <f t="shared" si="11"/>
        <v>0</v>
      </c>
    </row>
    <row r="74" spans="1:34">
      <c r="A74" s="48">
        <v>52</v>
      </c>
      <c r="B74" s="37"/>
      <c r="C74" s="37"/>
      <c r="D74" s="37"/>
      <c r="E74" s="37"/>
      <c r="F74" s="37"/>
      <c r="G74" s="37"/>
      <c r="H74" s="37"/>
      <c r="I74" s="37"/>
      <c r="J74" s="49"/>
      <c r="K74" s="49"/>
      <c r="L74" s="37"/>
      <c r="M74" s="37"/>
      <c r="N74" s="37"/>
      <c r="O74" s="37"/>
      <c r="P74" s="37"/>
      <c r="Q74" s="37"/>
      <c r="R74" s="38"/>
      <c r="S74" s="38"/>
      <c r="X74">
        <f t="shared" si="4"/>
        <v>0</v>
      </c>
      <c r="Y74">
        <f t="shared" si="5"/>
        <v>0</v>
      </c>
      <c r="Z74">
        <f t="shared" si="6"/>
        <v>0</v>
      </c>
      <c r="AA74" t="str">
        <f t="shared" si="7"/>
        <v>あり</v>
      </c>
      <c r="AB74" t="str">
        <f t="shared" si="8"/>
        <v>あり</v>
      </c>
      <c r="AC74" t="str">
        <f t="shared" si="12"/>
        <v>あり</v>
      </c>
      <c r="AD74">
        <v>21002</v>
      </c>
      <c r="AE74">
        <v>230434</v>
      </c>
      <c r="AF74">
        <f t="shared" si="9"/>
        <v>0</v>
      </c>
      <c r="AG74">
        <f t="shared" si="10"/>
        <v>0</v>
      </c>
      <c r="AH74" s="53">
        <f t="shared" si="11"/>
        <v>0</v>
      </c>
    </row>
    <row r="75" spans="1:34">
      <c r="A75" s="48">
        <v>53</v>
      </c>
      <c r="B75" s="37"/>
      <c r="C75" s="37"/>
      <c r="D75" s="37"/>
      <c r="E75" s="37"/>
      <c r="F75" s="37"/>
      <c r="G75" s="37"/>
      <c r="H75" s="37"/>
      <c r="I75" s="37"/>
      <c r="J75" s="49"/>
      <c r="K75" s="49"/>
      <c r="L75" s="37"/>
      <c r="M75" s="37"/>
      <c r="N75" s="37"/>
      <c r="O75" s="37"/>
      <c r="P75" s="37"/>
      <c r="Q75" s="37"/>
      <c r="R75" s="38"/>
      <c r="S75" s="38"/>
      <c r="X75">
        <f t="shared" si="4"/>
        <v>0</v>
      </c>
      <c r="Y75">
        <f t="shared" si="5"/>
        <v>0</v>
      </c>
      <c r="Z75">
        <f t="shared" si="6"/>
        <v>0</v>
      </c>
      <c r="AA75" t="str">
        <f t="shared" si="7"/>
        <v>あり</v>
      </c>
      <c r="AB75" t="str">
        <f t="shared" si="8"/>
        <v>あり</v>
      </c>
      <c r="AC75" t="str">
        <f t="shared" si="12"/>
        <v>あり</v>
      </c>
      <c r="AD75">
        <v>22002</v>
      </c>
      <c r="AE75">
        <v>230435</v>
      </c>
      <c r="AF75">
        <f t="shared" si="9"/>
        <v>0</v>
      </c>
      <c r="AG75">
        <f t="shared" si="10"/>
        <v>0</v>
      </c>
      <c r="AH75" s="53">
        <f t="shared" si="11"/>
        <v>0</v>
      </c>
    </row>
    <row r="76" spans="1:34">
      <c r="A76" s="48">
        <v>54</v>
      </c>
      <c r="B76" s="38"/>
      <c r="C76" s="38"/>
      <c r="D76" s="37"/>
      <c r="E76" s="37"/>
      <c r="F76" s="37"/>
      <c r="G76" s="37"/>
      <c r="H76" s="38"/>
      <c r="I76" s="37"/>
      <c r="J76" s="49"/>
      <c r="K76" s="49"/>
      <c r="L76" s="38"/>
      <c r="M76" s="38"/>
      <c r="N76" s="37"/>
      <c r="O76" s="38"/>
      <c r="P76" s="38"/>
      <c r="Q76" s="38"/>
      <c r="R76" s="38"/>
      <c r="S76" s="38"/>
      <c r="X76">
        <f t="shared" si="4"/>
        <v>0</v>
      </c>
      <c r="Y76">
        <f t="shared" si="5"/>
        <v>0</v>
      </c>
      <c r="Z76">
        <f t="shared" si="6"/>
        <v>0</v>
      </c>
      <c r="AA76" t="str">
        <f t="shared" si="7"/>
        <v>あり</v>
      </c>
      <c r="AB76" t="str">
        <f t="shared" si="8"/>
        <v>あり</v>
      </c>
      <c r="AC76" t="str">
        <f t="shared" si="12"/>
        <v>あり</v>
      </c>
      <c r="AD76">
        <v>23002</v>
      </c>
      <c r="AE76">
        <v>230436</v>
      </c>
      <c r="AF76">
        <f t="shared" si="9"/>
        <v>0</v>
      </c>
      <c r="AG76">
        <f t="shared" si="10"/>
        <v>0</v>
      </c>
      <c r="AH76" s="53">
        <f t="shared" si="11"/>
        <v>0</v>
      </c>
    </row>
    <row r="77" spans="1:34">
      <c r="A77" s="48">
        <v>55</v>
      </c>
      <c r="B77" s="38"/>
      <c r="C77" s="38"/>
      <c r="D77" s="37"/>
      <c r="E77" s="37"/>
      <c r="F77" s="37"/>
      <c r="G77" s="37"/>
      <c r="H77" s="37"/>
      <c r="I77" s="37"/>
      <c r="J77" s="49"/>
      <c r="K77" s="49"/>
      <c r="L77" s="38"/>
      <c r="M77" s="38"/>
      <c r="N77" s="37"/>
      <c r="O77" s="38"/>
      <c r="P77" s="38"/>
      <c r="Q77" s="38"/>
      <c r="R77" s="38"/>
      <c r="S77" s="38"/>
      <c r="X77">
        <f t="shared" si="4"/>
        <v>0</v>
      </c>
      <c r="Y77">
        <f t="shared" si="5"/>
        <v>0</v>
      </c>
      <c r="Z77">
        <f t="shared" si="6"/>
        <v>0</v>
      </c>
      <c r="AA77" t="str">
        <f t="shared" si="7"/>
        <v>あり</v>
      </c>
      <c r="AB77" t="str">
        <f t="shared" si="8"/>
        <v>あり</v>
      </c>
      <c r="AC77" t="str">
        <f t="shared" si="12"/>
        <v>あり</v>
      </c>
      <c r="AD77">
        <v>21004</v>
      </c>
      <c r="AE77">
        <v>211431</v>
      </c>
      <c r="AF77">
        <f t="shared" si="9"/>
        <v>0</v>
      </c>
      <c r="AG77">
        <f t="shared" si="10"/>
        <v>0</v>
      </c>
      <c r="AH77" s="56">
        <f t="shared" si="11"/>
        <v>0</v>
      </c>
    </row>
    <row r="78" spans="1:34">
      <c r="A78" s="48">
        <v>56</v>
      </c>
      <c r="B78" s="38"/>
      <c r="C78" s="38"/>
      <c r="D78" s="37"/>
      <c r="E78" s="37"/>
      <c r="F78" s="37"/>
      <c r="G78" s="37"/>
      <c r="H78" s="37"/>
      <c r="I78" s="37"/>
      <c r="J78" s="49"/>
      <c r="K78" s="49"/>
      <c r="L78" s="38"/>
      <c r="M78" s="38"/>
      <c r="N78" s="37"/>
      <c r="O78" s="38"/>
      <c r="P78" s="38"/>
      <c r="Q78" s="38"/>
      <c r="R78" s="38"/>
      <c r="S78" s="38"/>
      <c r="X78">
        <f t="shared" si="4"/>
        <v>0</v>
      </c>
      <c r="Y78">
        <f t="shared" si="5"/>
        <v>0</v>
      </c>
      <c r="Z78">
        <f t="shared" si="6"/>
        <v>0</v>
      </c>
      <c r="AA78" t="str">
        <f t="shared" si="7"/>
        <v>あり</v>
      </c>
      <c r="AB78" t="str">
        <f t="shared" si="8"/>
        <v>あり</v>
      </c>
      <c r="AC78" t="str">
        <f t="shared" si="12"/>
        <v>あり</v>
      </c>
      <c r="AD78">
        <v>22004</v>
      </c>
      <c r="AE78">
        <v>211432</v>
      </c>
      <c r="AF78">
        <f t="shared" si="9"/>
        <v>0</v>
      </c>
      <c r="AG78">
        <f t="shared" si="10"/>
        <v>0</v>
      </c>
      <c r="AH78">
        <f t="shared" si="11"/>
        <v>0</v>
      </c>
    </row>
    <row r="79" spans="1:34">
      <c r="A79" s="48">
        <v>57</v>
      </c>
      <c r="B79" s="38"/>
      <c r="C79" s="38"/>
      <c r="D79" s="37"/>
      <c r="E79" s="37"/>
      <c r="F79" s="38"/>
      <c r="G79" s="37"/>
      <c r="H79" s="38"/>
      <c r="I79" s="37"/>
      <c r="J79" s="49"/>
      <c r="K79" s="49"/>
      <c r="L79" s="38"/>
      <c r="M79" s="38"/>
      <c r="N79" s="37"/>
      <c r="O79" s="38"/>
      <c r="P79" s="38"/>
      <c r="Q79" s="38"/>
      <c r="R79" s="38"/>
      <c r="S79" s="38"/>
      <c r="X79">
        <f t="shared" si="4"/>
        <v>0</v>
      </c>
      <c r="Y79">
        <f t="shared" si="5"/>
        <v>0</v>
      </c>
      <c r="Z79">
        <f t="shared" si="6"/>
        <v>0</v>
      </c>
      <c r="AA79" t="str">
        <f t="shared" si="7"/>
        <v>あり</v>
      </c>
      <c r="AB79" t="str">
        <f t="shared" si="8"/>
        <v>あり</v>
      </c>
      <c r="AC79" t="str">
        <f t="shared" si="12"/>
        <v>あり</v>
      </c>
      <c r="AD79">
        <v>23004</v>
      </c>
      <c r="AE79">
        <v>211433</v>
      </c>
      <c r="AF79">
        <f t="shared" si="9"/>
        <v>0</v>
      </c>
      <c r="AG79">
        <f t="shared" si="10"/>
        <v>0</v>
      </c>
      <c r="AH79">
        <f t="shared" si="11"/>
        <v>0</v>
      </c>
    </row>
    <row r="80" spans="1:34">
      <c r="A80" s="48">
        <v>58</v>
      </c>
      <c r="B80" s="38"/>
      <c r="C80" s="38"/>
      <c r="D80" s="37"/>
      <c r="E80" s="37"/>
      <c r="F80" s="38"/>
      <c r="G80" s="37"/>
      <c r="H80" s="38"/>
      <c r="I80" s="37"/>
      <c r="J80" s="49"/>
      <c r="K80" s="49"/>
      <c r="L80" s="38"/>
      <c r="M80" s="38"/>
      <c r="N80" s="37"/>
      <c r="O80" s="38"/>
      <c r="P80" s="38"/>
      <c r="Q80" s="38"/>
      <c r="R80" s="38"/>
      <c r="S80" s="38"/>
      <c r="X80">
        <f t="shared" si="4"/>
        <v>0</v>
      </c>
      <c r="Y80">
        <f t="shared" si="5"/>
        <v>0</v>
      </c>
      <c r="Z80">
        <f t="shared" si="6"/>
        <v>0</v>
      </c>
      <c r="AA80" t="str">
        <f t="shared" si="7"/>
        <v>あり</v>
      </c>
      <c r="AB80" t="str">
        <f t="shared" si="8"/>
        <v>あり</v>
      </c>
      <c r="AC80" t="str">
        <f t="shared" si="12"/>
        <v>あり</v>
      </c>
      <c r="AD80">
        <v>21008</v>
      </c>
      <c r="AE80">
        <v>211434</v>
      </c>
      <c r="AF80">
        <f t="shared" si="9"/>
        <v>0</v>
      </c>
      <c r="AG80">
        <f t="shared" si="10"/>
        <v>0</v>
      </c>
      <c r="AH80">
        <f t="shared" si="11"/>
        <v>0</v>
      </c>
    </row>
    <row r="81" spans="1:34">
      <c r="A81" s="48">
        <v>59</v>
      </c>
      <c r="B81" s="38"/>
      <c r="C81" s="38"/>
      <c r="D81" s="37"/>
      <c r="E81" s="37"/>
      <c r="F81" s="38"/>
      <c r="G81" s="37"/>
      <c r="H81" s="38"/>
      <c r="I81" s="37"/>
      <c r="J81" s="49"/>
      <c r="K81" s="49"/>
      <c r="L81" s="38"/>
      <c r="M81" s="38"/>
      <c r="N81" s="37"/>
      <c r="O81" s="38"/>
      <c r="P81" s="38"/>
      <c r="Q81" s="38"/>
      <c r="R81" s="38"/>
      <c r="S81" s="38"/>
      <c r="X81">
        <f t="shared" si="4"/>
        <v>0</v>
      </c>
      <c r="Y81">
        <f t="shared" si="5"/>
        <v>0</v>
      </c>
      <c r="Z81">
        <f t="shared" si="6"/>
        <v>0</v>
      </c>
      <c r="AA81" t="str">
        <f t="shared" si="7"/>
        <v>あり</v>
      </c>
      <c r="AB81" t="str">
        <f t="shared" si="8"/>
        <v>あり</v>
      </c>
      <c r="AC81" t="str">
        <f t="shared" si="12"/>
        <v>あり</v>
      </c>
      <c r="AD81">
        <v>22008</v>
      </c>
      <c r="AE81">
        <v>211435</v>
      </c>
      <c r="AF81">
        <f t="shared" si="9"/>
        <v>0</v>
      </c>
      <c r="AG81">
        <f t="shared" si="10"/>
        <v>0</v>
      </c>
      <c r="AH81">
        <f t="shared" si="11"/>
        <v>0</v>
      </c>
    </row>
    <row r="82" spans="1:34">
      <c r="A82" s="48">
        <v>60</v>
      </c>
      <c r="B82" s="38"/>
      <c r="C82" s="38"/>
      <c r="D82" s="37"/>
      <c r="E82" s="37"/>
      <c r="F82" s="38"/>
      <c r="G82" s="37"/>
      <c r="H82" s="38"/>
      <c r="I82" s="37"/>
      <c r="J82" s="49"/>
      <c r="K82" s="49"/>
      <c r="L82" s="38"/>
      <c r="M82" s="38"/>
      <c r="N82" s="37"/>
      <c r="O82" s="38"/>
      <c r="P82" s="38"/>
      <c r="Q82" s="38"/>
      <c r="R82" s="38"/>
      <c r="S82" s="38"/>
      <c r="X82">
        <f t="shared" si="4"/>
        <v>0</v>
      </c>
      <c r="Y82">
        <f t="shared" si="5"/>
        <v>0</v>
      </c>
      <c r="Z82">
        <f t="shared" si="6"/>
        <v>0</v>
      </c>
      <c r="AA82" t="str">
        <f t="shared" si="7"/>
        <v>あり</v>
      </c>
      <c r="AB82" t="str">
        <f t="shared" si="8"/>
        <v>あり</v>
      </c>
      <c r="AC82" t="str">
        <f t="shared" si="12"/>
        <v>あり</v>
      </c>
      <c r="AD82">
        <v>23008</v>
      </c>
      <c r="AE82">
        <v>211436</v>
      </c>
      <c r="AF82">
        <f t="shared" si="9"/>
        <v>0</v>
      </c>
      <c r="AG82">
        <f t="shared" si="10"/>
        <v>0</v>
      </c>
      <c r="AH82">
        <f t="shared" si="11"/>
        <v>0</v>
      </c>
    </row>
    <row r="83" spans="1:34">
      <c r="A83" s="48">
        <v>61</v>
      </c>
      <c r="B83" s="38"/>
      <c r="C83" s="38"/>
      <c r="D83" s="37"/>
      <c r="E83" s="37"/>
      <c r="F83" s="38"/>
      <c r="G83" s="37"/>
      <c r="H83" s="38"/>
      <c r="I83" s="37"/>
      <c r="J83" s="49"/>
      <c r="K83" s="49"/>
      <c r="L83" s="38"/>
      <c r="M83" s="38"/>
      <c r="N83" s="37"/>
      <c r="O83" s="38"/>
      <c r="P83" s="38"/>
      <c r="Q83" s="38"/>
      <c r="R83" s="38"/>
      <c r="S83" s="38"/>
      <c r="X83">
        <f t="shared" si="4"/>
        <v>0</v>
      </c>
      <c r="Y83">
        <f t="shared" si="5"/>
        <v>0</v>
      </c>
      <c r="Z83">
        <f t="shared" si="6"/>
        <v>0</v>
      </c>
      <c r="AA83" t="str">
        <f t="shared" si="7"/>
        <v>あり</v>
      </c>
      <c r="AB83" t="str">
        <f t="shared" si="8"/>
        <v>あり</v>
      </c>
      <c r="AC83" t="str">
        <f t="shared" si="12"/>
        <v>あり</v>
      </c>
      <c r="AD83">
        <v>21015</v>
      </c>
      <c r="AE83">
        <v>221431</v>
      </c>
      <c r="AF83">
        <f t="shared" si="9"/>
        <v>0</v>
      </c>
      <c r="AG83">
        <f t="shared" si="10"/>
        <v>0</v>
      </c>
      <c r="AH83" s="53">
        <f t="shared" si="11"/>
        <v>0</v>
      </c>
    </row>
    <row r="84" spans="1:34">
      <c r="A84" s="48">
        <v>62</v>
      </c>
      <c r="B84" s="38"/>
      <c r="C84" s="38"/>
      <c r="D84" s="37"/>
      <c r="E84" s="37"/>
      <c r="F84" s="38"/>
      <c r="G84" s="37"/>
      <c r="H84" s="38"/>
      <c r="I84" s="37"/>
      <c r="J84" s="49"/>
      <c r="K84" s="49"/>
      <c r="L84" s="38"/>
      <c r="M84" s="38"/>
      <c r="N84" s="37"/>
      <c r="O84" s="38"/>
      <c r="P84" s="38"/>
      <c r="Q84" s="38"/>
      <c r="R84" s="38"/>
      <c r="S84" s="38"/>
      <c r="X84">
        <f t="shared" si="4"/>
        <v>0</v>
      </c>
      <c r="Y84">
        <f t="shared" si="5"/>
        <v>0</v>
      </c>
      <c r="Z84">
        <f t="shared" si="6"/>
        <v>0</v>
      </c>
      <c r="AA84" t="str">
        <f t="shared" si="7"/>
        <v>あり</v>
      </c>
      <c r="AB84" t="str">
        <f t="shared" si="8"/>
        <v>あり</v>
      </c>
      <c r="AC84" t="str">
        <f t="shared" si="12"/>
        <v>あり</v>
      </c>
      <c r="AD84">
        <v>22015</v>
      </c>
      <c r="AE84">
        <v>221432</v>
      </c>
      <c r="AF84">
        <f t="shared" si="9"/>
        <v>0</v>
      </c>
      <c r="AG84">
        <f t="shared" si="10"/>
        <v>0</v>
      </c>
      <c r="AH84" s="53">
        <f t="shared" si="11"/>
        <v>0</v>
      </c>
    </row>
    <row r="85" spans="1:34">
      <c r="A85" s="48">
        <v>63</v>
      </c>
      <c r="B85" s="38"/>
      <c r="C85" s="38"/>
      <c r="D85" s="37"/>
      <c r="E85" s="37"/>
      <c r="F85" s="38"/>
      <c r="G85" s="37"/>
      <c r="H85" s="38"/>
      <c r="I85" s="37"/>
      <c r="J85" s="49"/>
      <c r="K85" s="49"/>
      <c r="L85" s="38"/>
      <c r="M85" s="38"/>
      <c r="N85" s="37"/>
      <c r="O85" s="38"/>
      <c r="P85" s="38"/>
      <c r="Q85" s="38"/>
      <c r="R85" s="38"/>
      <c r="S85" s="38"/>
      <c r="X85">
        <f t="shared" si="4"/>
        <v>0</v>
      </c>
      <c r="Y85">
        <f t="shared" si="5"/>
        <v>0</v>
      </c>
      <c r="Z85">
        <f t="shared" si="6"/>
        <v>0</v>
      </c>
      <c r="AA85" t="str">
        <f t="shared" si="7"/>
        <v>あり</v>
      </c>
      <c r="AB85" t="str">
        <f t="shared" si="8"/>
        <v>あり</v>
      </c>
      <c r="AC85" t="str">
        <f t="shared" si="12"/>
        <v>あり</v>
      </c>
      <c r="AD85">
        <v>23015</v>
      </c>
      <c r="AE85">
        <v>221433</v>
      </c>
      <c r="AF85">
        <f t="shared" si="9"/>
        <v>0</v>
      </c>
      <c r="AG85">
        <f t="shared" si="10"/>
        <v>0</v>
      </c>
      <c r="AH85" s="53">
        <f t="shared" si="11"/>
        <v>0</v>
      </c>
    </row>
    <row r="86" spans="1:34">
      <c r="A86" s="48">
        <v>64</v>
      </c>
      <c r="B86" s="38"/>
      <c r="C86" s="38"/>
      <c r="D86" s="37"/>
      <c r="E86" s="37"/>
      <c r="F86" s="38"/>
      <c r="G86" s="37"/>
      <c r="H86" s="38"/>
      <c r="I86" s="37"/>
      <c r="J86" s="49"/>
      <c r="K86" s="49"/>
      <c r="L86" s="38"/>
      <c r="M86" s="38"/>
      <c r="N86" s="37"/>
      <c r="O86" s="38"/>
      <c r="P86" s="38"/>
      <c r="Q86" s="38"/>
      <c r="R86" s="38"/>
      <c r="S86" s="38"/>
      <c r="X86">
        <f t="shared" si="4"/>
        <v>0</v>
      </c>
      <c r="Y86">
        <f t="shared" si="5"/>
        <v>0</v>
      </c>
      <c r="Z86">
        <f t="shared" si="6"/>
        <v>0</v>
      </c>
      <c r="AA86" t="str">
        <f t="shared" si="7"/>
        <v>あり</v>
      </c>
      <c r="AB86" t="str">
        <f t="shared" si="8"/>
        <v>あり</v>
      </c>
      <c r="AC86" t="str">
        <f t="shared" si="12"/>
        <v>あり</v>
      </c>
      <c r="AD86">
        <v>21030</v>
      </c>
      <c r="AE86">
        <v>221434</v>
      </c>
      <c r="AF86">
        <f t="shared" si="9"/>
        <v>0</v>
      </c>
      <c r="AG86">
        <f t="shared" si="10"/>
        <v>0</v>
      </c>
      <c r="AH86" s="53">
        <f t="shared" si="11"/>
        <v>0</v>
      </c>
    </row>
    <row r="87" spans="1:34">
      <c r="A87" s="48">
        <v>65</v>
      </c>
      <c r="B87" s="38"/>
      <c r="C87" s="38"/>
      <c r="D87" s="37"/>
      <c r="E87" s="37"/>
      <c r="F87" s="38"/>
      <c r="G87" s="37"/>
      <c r="H87" s="38"/>
      <c r="I87" s="37"/>
      <c r="J87" s="49"/>
      <c r="K87" s="49"/>
      <c r="L87" s="38"/>
      <c r="M87" s="38"/>
      <c r="N87" s="37"/>
      <c r="O87" s="38"/>
      <c r="P87" s="38"/>
      <c r="Q87" s="38"/>
      <c r="R87" s="38"/>
      <c r="S87" s="38"/>
      <c r="X87">
        <f t="shared" si="4"/>
        <v>0</v>
      </c>
      <c r="Y87">
        <f t="shared" si="5"/>
        <v>0</v>
      </c>
      <c r="Z87">
        <f t="shared" si="6"/>
        <v>0</v>
      </c>
      <c r="AA87" t="str">
        <f t="shared" si="7"/>
        <v>あり</v>
      </c>
      <c r="AB87" t="str">
        <f t="shared" si="8"/>
        <v>あり</v>
      </c>
      <c r="AC87" t="str">
        <f t="shared" ref="AC87:AC118" si="13">IF(COUNTIF($AE$23:$AE$101,Z87),"あり","なし")</f>
        <v>あり</v>
      </c>
      <c r="AD87">
        <v>22030</v>
      </c>
      <c r="AE87">
        <v>221435</v>
      </c>
      <c r="AF87">
        <f t="shared" si="9"/>
        <v>0</v>
      </c>
      <c r="AG87">
        <f t="shared" si="10"/>
        <v>0</v>
      </c>
      <c r="AH87" s="53">
        <f t="shared" si="11"/>
        <v>0</v>
      </c>
    </row>
    <row r="88" spans="1:34">
      <c r="A88" s="48">
        <v>66</v>
      </c>
      <c r="B88" s="38"/>
      <c r="C88" s="38"/>
      <c r="D88" s="37"/>
      <c r="E88" s="37"/>
      <c r="F88" s="38"/>
      <c r="G88" s="37"/>
      <c r="H88" s="38"/>
      <c r="I88" s="37"/>
      <c r="J88" s="49"/>
      <c r="K88" s="49"/>
      <c r="L88" s="38"/>
      <c r="M88" s="38"/>
      <c r="N88" s="37"/>
      <c r="O88" s="38"/>
      <c r="P88" s="38"/>
      <c r="Q88" s="38"/>
      <c r="R88" s="38"/>
      <c r="S88" s="38"/>
      <c r="X88">
        <f t="shared" ref="X88:X151" si="14">$B88*10000+$G88*1000+$H88</f>
        <v>0</v>
      </c>
      <c r="Y88">
        <f t="shared" ref="Y88:Y151" si="15">$B88*10000+$G88*1000+$I88</f>
        <v>0</v>
      </c>
      <c r="Z88">
        <f t="shared" ref="Z88:Z151" si="16">$B88*100000+$G88*10000+$L88</f>
        <v>0</v>
      </c>
      <c r="AA88" t="str">
        <f t="shared" ref="AA88:AA151" si="17">IF(COUNTIF($AD$23:$AD$122,X88),"あり","なし")</f>
        <v>あり</v>
      </c>
      <c r="AB88" t="str">
        <f t="shared" ref="AB88:AB151" si="18">IF(COUNTIF($AD$23:$AD$122,Y88),"あり","なし")</f>
        <v>あり</v>
      </c>
      <c r="AC88" t="str">
        <f t="shared" si="13"/>
        <v>あり</v>
      </c>
      <c r="AD88">
        <v>23030</v>
      </c>
      <c r="AE88">
        <v>221436</v>
      </c>
      <c r="AF88">
        <f t="shared" ref="AF88:AF115" si="19">COUNTIF($X$23:$X$152,AD88)</f>
        <v>0</v>
      </c>
      <c r="AG88">
        <f t="shared" ref="AG88:AG115" si="20">COUNTIF($Y$23:$Y$152,AD88)</f>
        <v>0</v>
      </c>
      <c r="AH88" s="53">
        <f t="shared" ref="AH88:AH94" si="21">COUNTIF($Z$23:$Z$152,AE88)</f>
        <v>0</v>
      </c>
    </row>
    <row r="89" spans="1:34">
      <c r="A89" s="48">
        <v>67</v>
      </c>
      <c r="B89" s="38"/>
      <c r="C89" s="38"/>
      <c r="D89" s="37"/>
      <c r="E89" s="37"/>
      <c r="F89" s="38"/>
      <c r="G89" s="37"/>
      <c r="H89" s="38"/>
      <c r="I89" s="37"/>
      <c r="J89" s="49"/>
      <c r="K89" s="49"/>
      <c r="L89" s="38"/>
      <c r="M89" s="38"/>
      <c r="N89" s="37"/>
      <c r="O89" s="38"/>
      <c r="P89" s="38"/>
      <c r="Q89" s="38"/>
      <c r="R89" s="38"/>
      <c r="S89" s="38"/>
      <c r="X89">
        <f t="shared" si="14"/>
        <v>0</v>
      </c>
      <c r="Y89">
        <f t="shared" si="15"/>
        <v>0</v>
      </c>
      <c r="Z89">
        <f t="shared" si="16"/>
        <v>0</v>
      </c>
      <c r="AA89" t="str">
        <f t="shared" si="17"/>
        <v>あり</v>
      </c>
      <c r="AB89" t="str">
        <f t="shared" si="18"/>
        <v>あり</v>
      </c>
      <c r="AC89" t="str">
        <f t="shared" si="13"/>
        <v>あり</v>
      </c>
      <c r="AD89">
        <v>21080</v>
      </c>
      <c r="AE89">
        <v>231431</v>
      </c>
      <c r="AF89">
        <f t="shared" si="19"/>
        <v>0</v>
      </c>
      <c r="AG89">
        <f t="shared" si="20"/>
        <v>0</v>
      </c>
      <c r="AH89">
        <f t="shared" si="21"/>
        <v>0</v>
      </c>
    </row>
    <row r="90" spans="1:34">
      <c r="A90" s="48">
        <v>68</v>
      </c>
      <c r="B90" s="38"/>
      <c r="C90" s="38"/>
      <c r="D90" s="37"/>
      <c r="E90" s="37"/>
      <c r="F90" s="38"/>
      <c r="G90" s="37"/>
      <c r="H90" s="38"/>
      <c r="I90" s="37"/>
      <c r="J90" s="49"/>
      <c r="K90" s="49"/>
      <c r="L90" s="38"/>
      <c r="M90" s="38"/>
      <c r="N90" s="37"/>
      <c r="O90" s="38"/>
      <c r="P90" s="38"/>
      <c r="Q90" s="38"/>
      <c r="R90" s="38"/>
      <c r="S90" s="38"/>
      <c r="X90">
        <f t="shared" si="14"/>
        <v>0</v>
      </c>
      <c r="Y90">
        <f t="shared" si="15"/>
        <v>0</v>
      </c>
      <c r="Z90">
        <f t="shared" si="16"/>
        <v>0</v>
      </c>
      <c r="AA90" t="str">
        <f t="shared" si="17"/>
        <v>あり</v>
      </c>
      <c r="AB90" t="str">
        <f t="shared" si="18"/>
        <v>あり</v>
      </c>
      <c r="AC90" t="str">
        <f t="shared" si="13"/>
        <v>あり</v>
      </c>
      <c r="AD90">
        <v>22080</v>
      </c>
      <c r="AE90">
        <v>231432</v>
      </c>
      <c r="AF90">
        <f t="shared" si="19"/>
        <v>0</v>
      </c>
      <c r="AG90">
        <f t="shared" si="20"/>
        <v>0</v>
      </c>
      <c r="AH90">
        <f t="shared" si="21"/>
        <v>0</v>
      </c>
    </row>
    <row r="91" spans="1:34">
      <c r="A91" s="48">
        <v>69</v>
      </c>
      <c r="B91" s="38"/>
      <c r="C91" s="38"/>
      <c r="D91" s="37"/>
      <c r="E91" s="37"/>
      <c r="F91" s="38"/>
      <c r="G91" s="37"/>
      <c r="H91" s="38"/>
      <c r="I91" s="37"/>
      <c r="J91" s="49"/>
      <c r="K91" s="49"/>
      <c r="L91" s="38"/>
      <c r="M91" s="38"/>
      <c r="N91" s="37"/>
      <c r="O91" s="38"/>
      <c r="P91" s="38"/>
      <c r="Q91" s="38"/>
      <c r="R91" s="38"/>
      <c r="S91" s="38"/>
      <c r="X91">
        <f t="shared" si="14"/>
        <v>0</v>
      </c>
      <c r="Y91">
        <f t="shared" si="15"/>
        <v>0</v>
      </c>
      <c r="Z91">
        <f t="shared" si="16"/>
        <v>0</v>
      </c>
      <c r="AA91" t="str">
        <f t="shared" si="17"/>
        <v>あり</v>
      </c>
      <c r="AB91" t="str">
        <f t="shared" si="18"/>
        <v>あり</v>
      </c>
      <c r="AC91" t="str">
        <f t="shared" si="13"/>
        <v>あり</v>
      </c>
      <c r="AD91">
        <v>23080</v>
      </c>
      <c r="AE91">
        <v>231433</v>
      </c>
      <c r="AF91">
        <f t="shared" si="19"/>
        <v>0</v>
      </c>
      <c r="AG91">
        <f t="shared" si="20"/>
        <v>0</v>
      </c>
      <c r="AH91">
        <f t="shared" si="21"/>
        <v>0</v>
      </c>
    </row>
    <row r="92" spans="1:34">
      <c r="A92" s="48">
        <v>70</v>
      </c>
      <c r="B92" s="38"/>
      <c r="C92" s="38"/>
      <c r="D92" s="37"/>
      <c r="E92" s="37"/>
      <c r="F92" s="38"/>
      <c r="G92" s="37"/>
      <c r="H92" s="38"/>
      <c r="I92" s="37"/>
      <c r="J92" s="49"/>
      <c r="K92" s="49"/>
      <c r="L92" s="38"/>
      <c r="M92" s="38"/>
      <c r="N92" s="37"/>
      <c r="O92" s="38"/>
      <c r="P92" s="38"/>
      <c r="Q92" s="38"/>
      <c r="R92" s="38"/>
      <c r="S92" s="38"/>
      <c r="X92">
        <f t="shared" si="14"/>
        <v>0</v>
      </c>
      <c r="Y92">
        <f t="shared" si="15"/>
        <v>0</v>
      </c>
      <c r="Z92">
        <f t="shared" si="16"/>
        <v>0</v>
      </c>
      <c r="AA92" t="str">
        <f t="shared" si="17"/>
        <v>あり</v>
      </c>
      <c r="AB92" t="str">
        <f t="shared" si="18"/>
        <v>あり</v>
      </c>
      <c r="AC92" t="str">
        <f t="shared" si="13"/>
        <v>あり</v>
      </c>
      <c r="AD92">
        <v>21100</v>
      </c>
      <c r="AE92">
        <v>231434</v>
      </c>
      <c r="AF92">
        <f t="shared" si="19"/>
        <v>0</v>
      </c>
      <c r="AG92">
        <f t="shared" si="20"/>
        <v>0</v>
      </c>
      <c r="AH92">
        <f t="shared" si="21"/>
        <v>0</v>
      </c>
    </row>
    <row r="93" spans="1:34">
      <c r="A93" s="48">
        <v>71</v>
      </c>
      <c r="B93" s="38"/>
      <c r="C93" s="38"/>
      <c r="D93" s="37"/>
      <c r="E93" s="37"/>
      <c r="F93" s="38"/>
      <c r="G93" s="37"/>
      <c r="H93" s="38"/>
      <c r="I93" s="37"/>
      <c r="J93" s="49"/>
      <c r="K93" s="49"/>
      <c r="L93" s="38"/>
      <c r="M93" s="38"/>
      <c r="N93" s="37"/>
      <c r="O93" s="38"/>
      <c r="P93" s="38"/>
      <c r="Q93" s="38"/>
      <c r="R93" s="38"/>
      <c r="S93" s="38"/>
      <c r="X93">
        <f t="shared" si="14"/>
        <v>0</v>
      </c>
      <c r="Y93">
        <f t="shared" si="15"/>
        <v>0</v>
      </c>
      <c r="Z93">
        <f t="shared" si="16"/>
        <v>0</v>
      </c>
      <c r="AA93" t="str">
        <f t="shared" si="17"/>
        <v>あり</v>
      </c>
      <c r="AB93" t="str">
        <f t="shared" si="18"/>
        <v>あり</v>
      </c>
      <c r="AC93" t="str">
        <f t="shared" si="13"/>
        <v>あり</v>
      </c>
      <c r="AD93">
        <v>22100</v>
      </c>
      <c r="AE93">
        <v>231435</v>
      </c>
      <c r="AF93">
        <f t="shared" si="19"/>
        <v>0</v>
      </c>
      <c r="AG93">
        <f t="shared" si="20"/>
        <v>0</v>
      </c>
      <c r="AH93">
        <f t="shared" si="21"/>
        <v>0</v>
      </c>
    </row>
    <row r="94" spans="1:34">
      <c r="A94" s="48">
        <v>72</v>
      </c>
      <c r="B94" s="38"/>
      <c r="C94" s="38"/>
      <c r="D94" s="37"/>
      <c r="E94" s="37"/>
      <c r="F94" s="38"/>
      <c r="G94" s="37"/>
      <c r="H94" s="38"/>
      <c r="I94" s="37"/>
      <c r="J94" s="49"/>
      <c r="K94" s="49"/>
      <c r="L94" s="38"/>
      <c r="M94" s="38"/>
      <c r="N94" s="37"/>
      <c r="O94" s="38"/>
      <c r="P94" s="38"/>
      <c r="Q94" s="38"/>
      <c r="R94" s="38"/>
      <c r="S94" s="38"/>
      <c r="X94">
        <f t="shared" si="14"/>
        <v>0</v>
      </c>
      <c r="Y94">
        <f t="shared" si="15"/>
        <v>0</v>
      </c>
      <c r="Z94">
        <f t="shared" si="16"/>
        <v>0</v>
      </c>
      <c r="AA94" t="str">
        <f t="shared" si="17"/>
        <v>あり</v>
      </c>
      <c r="AB94" t="str">
        <f t="shared" si="18"/>
        <v>あり</v>
      </c>
      <c r="AC94" t="str">
        <f t="shared" si="13"/>
        <v>あり</v>
      </c>
      <c r="AD94">
        <v>23100</v>
      </c>
      <c r="AE94">
        <v>231436</v>
      </c>
      <c r="AF94">
        <f t="shared" si="19"/>
        <v>0</v>
      </c>
      <c r="AG94">
        <f t="shared" si="20"/>
        <v>0</v>
      </c>
      <c r="AH94">
        <f t="shared" si="21"/>
        <v>0</v>
      </c>
    </row>
    <row r="95" spans="1:34">
      <c r="A95" s="48">
        <v>73</v>
      </c>
      <c r="B95" s="38"/>
      <c r="C95" s="38"/>
      <c r="D95" s="37"/>
      <c r="E95" s="37"/>
      <c r="F95" s="38"/>
      <c r="G95" s="37"/>
      <c r="H95" s="38"/>
      <c r="I95" s="37"/>
      <c r="J95" s="49"/>
      <c r="K95" s="49"/>
      <c r="L95" s="38"/>
      <c r="M95" s="38"/>
      <c r="N95" s="37"/>
      <c r="O95" s="38"/>
      <c r="P95" s="38"/>
      <c r="Q95" s="38"/>
      <c r="R95" s="38"/>
      <c r="S95" s="38"/>
      <c r="X95">
        <f t="shared" si="14"/>
        <v>0</v>
      </c>
      <c r="Y95">
        <f t="shared" si="15"/>
        <v>0</v>
      </c>
      <c r="Z95">
        <f t="shared" si="16"/>
        <v>0</v>
      </c>
      <c r="AA95" t="str">
        <f t="shared" si="17"/>
        <v>あり</v>
      </c>
      <c r="AB95" t="str">
        <f t="shared" si="18"/>
        <v>あり</v>
      </c>
      <c r="AC95" t="str">
        <f t="shared" si="13"/>
        <v>あり</v>
      </c>
      <c r="AD95">
        <v>21501</v>
      </c>
      <c r="AE95">
        <v>110000</v>
      </c>
      <c r="AF95">
        <f t="shared" si="19"/>
        <v>0</v>
      </c>
      <c r="AG95">
        <f t="shared" si="20"/>
        <v>0</v>
      </c>
      <c r="AH95" t="s">
        <v>61</v>
      </c>
    </row>
    <row r="96" spans="1:34">
      <c r="A96" s="48">
        <v>74</v>
      </c>
      <c r="B96" s="38"/>
      <c r="C96" s="38"/>
      <c r="D96" s="37"/>
      <c r="E96" s="37"/>
      <c r="F96" s="38"/>
      <c r="G96" s="37"/>
      <c r="H96" s="38"/>
      <c r="I96" s="37"/>
      <c r="J96" s="49"/>
      <c r="K96" s="49"/>
      <c r="L96" s="38"/>
      <c r="M96" s="38"/>
      <c r="N96" s="37"/>
      <c r="O96" s="38"/>
      <c r="P96" s="38"/>
      <c r="Q96" s="38"/>
      <c r="R96" s="38"/>
      <c r="S96" s="38"/>
      <c r="X96">
        <f t="shared" si="14"/>
        <v>0</v>
      </c>
      <c r="Y96">
        <f t="shared" si="15"/>
        <v>0</v>
      </c>
      <c r="Z96">
        <f t="shared" si="16"/>
        <v>0</v>
      </c>
      <c r="AA96" t="str">
        <f t="shared" si="17"/>
        <v>あり</v>
      </c>
      <c r="AB96" t="str">
        <f t="shared" si="18"/>
        <v>あり</v>
      </c>
      <c r="AC96" t="str">
        <f t="shared" si="13"/>
        <v>あり</v>
      </c>
      <c r="AD96">
        <v>22501</v>
      </c>
      <c r="AE96">
        <v>120000</v>
      </c>
      <c r="AF96">
        <f t="shared" si="19"/>
        <v>0</v>
      </c>
      <c r="AG96">
        <f t="shared" si="20"/>
        <v>0</v>
      </c>
      <c r="AH96" t="s">
        <v>61</v>
      </c>
    </row>
    <row r="97" spans="1:34">
      <c r="A97" s="48">
        <v>75</v>
      </c>
      <c r="B97" s="38"/>
      <c r="C97" s="38"/>
      <c r="D97" s="37"/>
      <c r="E97" s="37"/>
      <c r="F97" s="38"/>
      <c r="G97" s="37"/>
      <c r="H97" s="38"/>
      <c r="I97" s="37"/>
      <c r="J97" s="49"/>
      <c r="K97" s="49"/>
      <c r="L97" s="38"/>
      <c r="M97" s="38"/>
      <c r="N97" s="37"/>
      <c r="O97" s="38"/>
      <c r="P97" s="38"/>
      <c r="Q97" s="38"/>
      <c r="R97" s="38"/>
      <c r="S97" s="38"/>
      <c r="X97">
        <f t="shared" si="14"/>
        <v>0</v>
      </c>
      <c r="Y97">
        <f t="shared" si="15"/>
        <v>0</v>
      </c>
      <c r="Z97">
        <f t="shared" si="16"/>
        <v>0</v>
      </c>
      <c r="AA97" t="str">
        <f t="shared" si="17"/>
        <v>あり</v>
      </c>
      <c r="AB97" t="str">
        <f t="shared" si="18"/>
        <v>あり</v>
      </c>
      <c r="AC97" t="str">
        <f t="shared" si="13"/>
        <v>あり</v>
      </c>
      <c r="AD97">
        <v>23501</v>
      </c>
      <c r="AE97">
        <v>130000</v>
      </c>
      <c r="AF97">
        <f t="shared" si="19"/>
        <v>0</v>
      </c>
      <c r="AG97">
        <f t="shared" si="20"/>
        <v>0</v>
      </c>
      <c r="AH97" t="s">
        <v>61</v>
      </c>
    </row>
    <row r="98" spans="1:34">
      <c r="A98" s="48">
        <v>76</v>
      </c>
      <c r="B98" s="38"/>
      <c r="C98" s="38"/>
      <c r="D98" s="37"/>
      <c r="E98" s="37"/>
      <c r="F98" s="38"/>
      <c r="G98" s="37"/>
      <c r="H98" s="38"/>
      <c r="I98" s="37"/>
      <c r="J98" s="49"/>
      <c r="K98" s="49"/>
      <c r="L98" s="38"/>
      <c r="M98" s="38"/>
      <c r="N98" s="37"/>
      <c r="O98" s="38"/>
      <c r="P98" s="38"/>
      <c r="Q98" s="38"/>
      <c r="R98" s="38"/>
      <c r="S98" s="38"/>
      <c r="X98">
        <f t="shared" si="14"/>
        <v>0</v>
      </c>
      <c r="Y98">
        <f t="shared" si="15"/>
        <v>0</v>
      </c>
      <c r="Z98">
        <f t="shared" si="16"/>
        <v>0</v>
      </c>
      <c r="AA98" t="str">
        <f t="shared" si="17"/>
        <v>あり</v>
      </c>
      <c r="AB98" t="str">
        <f t="shared" si="18"/>
        <v>あり</v>
      </c>
      <c r="AC98" t="str">
        <f t="shared" si="13"/>
        <v>あり</v>
      </c>
      <c r="AD98">
        <v>21502</v>
      </c>
      <c r="AE98">
        <v>210000</v>
      </c>
      <c r="AF98">
        <f t="shared" si="19"/>
        <v>0</v>
      </c>
      <c r="AG98">
        <f t="shared" si="20"/>
        <v>0</v>
      </c>
      <c r="AH98" t="s">
        <v>61</v>
      </c>
    </row>
    <row r="99" spans="1:34">
      <c r="A99" s="48">
        <v>77</v>
      </c>
      <c r="B99" s="38"/>
      <c r="C99" s="38"/>
      <c r="D99" s="37"/>
      <c r="E99" s="37"/>
      <c r="F99" s="38"/>
      <c r="G99" s="37"/>
      <c r="H99" s="38"/>
      <c r="I99" s="37"/>
      <c r="J99" s="49"/>
      <c r="K99" s="49"/>
      <c r="L99" s="38"/>
      <c r="M99" s="38"/>
      <c r="N99" s="37"/>
      <c r="O99" s="38"/>
      <c r="P99" s="38"/>
      <c r="Q99" s="38"/>
      <c r="R99" s="38"/>
      <c r="S99" s="38"/>
      <c r="X99">
        <f t="shared" si="14"/>
        <v>0</v>
      </c>
      <c r="Y99">
        <f t="shared" si="15"/>
        <v>0</v>
      </c>
      <c r="Z99">
        <f t="shared" si="16"/>
        <v>0</v>
      </c>
      <c r="AA99" t="str">
        <f t="shared" si="17"/>
        <v>あり</v>
      </c>
      <c r="AB99" t="str">
        <f t="shared" si="18"/>
        <v>あり</v>
      </c>
      <c r="AC99" t="str">
        <f t="shared" si="13"/>
        <v>あり</v>
      </c>
      <c r="AD99">
        <v>22502</v>
      </c>
      <c r="AE99">
        <v>220000</v>
      </c>
      <c r="AF99">
        <f t="shared" si="19"/>
        <v>0</v>
      </c>
      <c r="AG99">
        <f t="shared" si="20"/>
        <v>0</v>
      </c>
      <c r="AH99" t="s">
        <v>61</v>
      </c>
    </row>
    <row r="100" spans="1:34">
      <c r="A100" s="48">
        <v>78</v>
      </c>
      <c r="B100" s="38"/>
      <c r="C100" s="38"/>
      <c r="D100" s="37"/>
      <c r="E100" s="37"/>
      <c r="F100" s="38"/>
      <c r="G100" s="37"/>
      <c r="H100" s="38"/>
      <c r="I100" s="37"/>
      <c r="J100" s="49"/>
      <c r="K100" s="49"/>
      <c r="L100" s="38"/>
      <c r="M100" s="38"/>
      <c r="N100" s="37"/>
      <c r="O100" s="38"/>
      <c r="P100" s="38"/>
      <c r="Q100" s="38"/>
      <c r="R100" s="38"/>
      <c r="S100" s="38"/>
      <c r="X100">
        <f t="shared" si="14"/>
        <v>0</v>
      </c>
      <c r="Y100">
        <f t="shared" si="15"/>
        <v>0</v>
      </c>
      <c r="Z100">
        <f t="shared" si="16"/>
        <v>0</v>
      </c>
      <c r="AA100" t="str">
        <f t="shared" si="17"/>
        <v>あり</v>
      </c>
      <c r="AB100" t="str">
        <f t="shared" si="18"/>
        <v>あり</v>
      </c>
      <c r="AC100" t="str">
        <f t="shared" si="13"/>
        <v>あり</v>
      </c>
      <c r="AD100">
        <v>23502</v>
      </c>
      <c r="AE100">
        <v>230000</v>
      </c>
      <c r="AF100">
        <f t="shared" si="19"/>
        <v>0</v>
      </c>
      <c r="AG100">
        <f t="shared" si="20"/>
        <v>0</v>
      </c>
      <c r="AH100" t="s">
        <v>61</v>
      </c>
    </row>
    <row r="101" spans="1:34">
      <c r="A101" s="48">
        <v>79</v>
      </c>
      <c r="B101" s="38"/>
      <c r="C101" s="38"/>
      <c r="D101" s="37"/>
      <c r="E101" s="37"/>
      <c r="F101" s="38"/>
      <c r="G101" s="37"/>
      <c r="H101" s="38"/>
      <c r="I101" s="37"/>
      <c r="J101" s="49"/>
      <c r="K101" s="49"/>
      <c r="L101" s="38"/>
      <c r="M101" s="38"/>
      <c r="N101" s="37"/>
      <c r="O101" s="38"/>
      <c r="P101" s="38"/>
      <c r="Q101" s="38"/>
      <c r="R101" s="38"/>
      <c r="S101" s="38"/>
      <c r="X101">
        <f t="shared" si="14"/>
        <v>0</v>
      </c>
      <c r="Y101">
        <f t="shared" si="15"/>
        <v>0</v>
      </c>
      <c r="Z101">
        <f t="shared" si="16"/>
        <v>0</v>
      </c>
      <c r="AA101" t="str">
        <f t="shared" si="17"/>
        <v>あり</v>
      </c>
      <c r="AB101" t="str">
        <f t="shared" si="18"/>
        <v>あり</v>
      </c>
      <c r="AC101" t="str">
        <f t="shared" si="13"/>
        <v>あり</v>
      </c>
      <c r="AD101">
        <v>21503</v>
      </c>
      <c r="AE101">
        <v>0</v>
      </c>
      <c r="AF101">
        <f t="shared" si="19"/>
        <v>0</v>
      </c>
      <c r="AG101">
        <f t="shared" si="20"/>
        <v>0</v>
      </c>
      <c r="AH101" t="s">
        <v>61</v>
      </c>
    </row>
    <row r="102" spans="1:34">
      <c r="A102" s="48">
        <v>80</v>
      </c>
      <c r="B102" s="38"/>
      <c r="C102" s="38"/>
      <c r="D102" s="37"/>
      <c r="E102" s="37"/>
      <c r="F102" s="38"/>
      <c r="G102" s="37"/>
      <c r="H102" s="38"/>
      <c r="I102" s="37"/>
      <c r="J102" s="49"/>
      <c r="K102" s="49"/>
      <c r="L102" s="38"/>
      <c r="M102" s="38"/>
      <c r="N102" s="37"/>
      <c r="O102" s="38"/>
      <c r="P102" s="38"/>
      <c r="Q102" s="38"/>
      <c r="R102" s="38"/>
      <c r="S102" s="38"/>
      <c r="X102">
        <f t="shared" si="14"/>
        <v>0</v>
      </c>
      <c r="Y102">
        <f t="shared" si="15"/>
        <v>0</v>
      </c>
      <c r="Z102">
        <f t="shared" si="16"/>
        <v>0</v>
      </c>
      <c r="AA102" t="str">
        <f t="shared" si="17"/>
        <v>あり</v>
      </c>
      <c r="AB102" t="str">
        <f t="shared" si="18"/>
        <v>あり</v>
      </c>
      <c r="AC102" t="str">
        <f t="shared" si="13"/>
        <v>あり</v>
      </c>
      <c r="AD102">
        <v>22503</v>
      </c>
      <c r="AF102">
        <f t="shared" si="19"/>
        <v>0</v>
      </c>
      <c r="AG102">
        <f t="shared" si="20"/>
        <v>0</v>
      </c>
      <c r="AH102" s="56"/>
    </row>
    <row r="103" spans="1:34">
      <c r="A103" s="48">
        <v>81</v>
      </c>
      <c r="B103" s="38"/>
      <c r="C103" s="38"/>
      <c r="D103" s="37"/>
      <c r="E103" s="37"/>
      <c r="F103" s="38"/>
      <c r="G103" s="37"/>
      <c r="H103" s="38"/>
      <c r="I103" s="37"/>
      <c r="J103" s="49"/>
      <c r="K103" s="49"/>
      <c r="L103" s="38"/>
      <c r="M103" s="38"/>
      <c r="N103" s="37"/>
      <c r="O103" s="38"/>
      <c r="P103" s="38"/>
      <c r="Q103" s="38"/>
      <c r="R103" s="38"/>
      <c r="S103" s="38"/>
      <c r="X103">
        <f t="shared" si="14"/>
        <v>0</v>
      </c>
      <c r="Y103">
        <f t="shared" si="15"/>
        <v>0</v>
      </c>
      <c r="Z103">
        <f t="shared" si="16"/>
        <v>0</v>
      </c>
      <c r="AA103" t="str">
        <f t="shared" si="17"/>
        <v>あり</v>
      </c>
      <c r="AB103" t="str">
        <f t="shared" si="18"/>
        <v>あり</v>
      </c>
      <c r="AC103" t="str">
        <f t="shared" si="13"/>
        <v>あり</v>
      </c>
      <c r="AD103">
        <v>23503</v>
      </c>
      <c r="AF103">
        <f t="shared" si="19"/>
        <v>0</v>
      </c>
      <c r="AG103">
        <f t="shared" si="20"/>
        <v>0</v>
      </c>
      <c r="AH103" s="56"/>
    </row>
    <row r="104" spans="1:34">
      <c r="A104" s="48">
        <v>82</v>
      </c>
      <c r="B104" s="38"/>
      <c r="C104" s="38"/>
      <c r="D104" s="37"/>
      <c r="E104" s="38"/>
      <c r="F104" s="38"/>
      <c r="G104" s="37"/>
      <c r="H104" s="38"/>
      <c r="I104" s="37"/>
      <c r="J104" s="49"/>
      <c r="K104" s="49"/>
      <c r="L104" s="38"/>
      <c r="M104" s="38"/>
      <c r="N104" s="37"/>
      <c r="O104" s="38"/>
      <c r="P104" s="38"/>
      <c r="Q104" s="38"/>
      <c r="R104" s="38"/>
      <c r="S104" s="38"/>
      <c r="X104">
        <f t="shared" si="14"/>
        <v>0</v>
      </c>
      <c r="Y104">
        <f t="shared" si="15"/>
        <v>0</v>
      </c>
      <c r="Z104">
        <f t="shared" si="16"/>
        <v>0</v>
      </c>
      <c r="AA104" t="str">
        <f t="shared" si="17"/>
        <v>あり</v>
      </c>
      <c r="AB104" t="str">
        <f t="shared" si="18"/>
        <v>あり</v>
      </c>
      <c r="AC104" t="str">
        <f t="shared" si="13"/>
        <v>あり</v>
      </c>
      <c r="AD104">
        <v>21504</v>
      </c>
      <c r="AF104">
        <f t="shared" si="19"/>
        <v>0</v>
      </c>
      <c r="AG104">
        <f t="shared" si="20"/>
        <v>0</v>
      </c>
      <c r="AH104" s="56"/>
    </row>
    <row r="105" spans="1:34">
      <c r="A105" s="48">
        <v>83</v>
      </c>
      <c r="B105" s="38"/>
      <c r="C105" s="38"/>
      <c r="D105" s="37"/>
      <c r="E105" s="38"/>
      <c r="F105" s="38"/>
      <c r="G105" s="37"/>
      <c r="H105" s="38"/>
      <c r="I105" s="37"/>
      <c r="J105" s="49"/>
      <c r="K105" s="49"/>
      <c r="L105" s="38"/>
      <c r="M105" s="38"/>
      <c r="N105" s="37"/>
      <c r="O105" s="38"/>
      <c r="P105" s="38"/>
      <c r="Q105" s="38"/>
      <c r="R105" s="38"/>
      <c r="S105" s="38"/>
      <c r="X105">
        <f t="shared" si="14"/>
        <v>0</v>
      </c>
      <c r="Y105">
        <f t="shared" si="15"/>
        <v>0</v>
      </c>
      <c r="Z105">
        <f t="shared" si="16"/>
        <v>0</v>
      </c>
      <c r="AA105" t="str">
        <f t="shared" si="17"/>
        <v>あり</v>
      </c>
      <c r="AB105" t="str">
        <f t="shared" si="18"/>
        <v>あり</v>
      </c>
      <c r="AC105" t="str">
        <f t="shared" si="13"/>
        <v>あり</v>
      </c>
      <c r="AD105">
        <v>22504</v>
      </c>
      <c r="AF105">
        <f t="shared" si="19"/>
        <v>0</v>
      </c>
      <c r="AG105">
        <f t="shared" si="20"/>
        <v>0</v>
      </c>
      <c r="AH105" s="56"/>
    </row>
    <row r="106" spans="1:34">
      <c r="A106" s="48">
        <v>84</v>
      </c>
      <c r="B106" s="38"/>
      <c r="C106" s="38"/>
      <c r="D106" s="37"/>
      <c r="E106" s="38"/>
      <c r="F106" s="38"/>
      <c r="G106" s="37"/>
      <c r="H106" s="38"/>
      <c r="I106" s="37"/>
      <c r="J106" s="49"/>
      <c r="K106" s="49"/>
      <c r="L106" s="38"/>
      <c r="M106" s="38"/>
      <c r="N106" s="37"/>
      <c r="O106" s="38"/>
      <c r="P106" s="38"/>
      <c r="Q106" s="38"/>
      <c r="R106" s="38"/>
      <c r="S106" s="38"/>
      <c r="X106">
        <f t="shared" si="14"/>
        <v>0</v>
      </c>
      <c r="Y106">
        <f t="shared" si="15"/>
        <v>0</v>
      </c>
      <c r="Z106">
        <f t="shared" si="16"/>
        <v>0</v>
      </c>
      <c r="AA106" t="str">
        <f t="shared" si="17"/>
        <v>あり</v>
      </c>
      <c r="AB106" t="str">
        <f t="shared" si="18"/>
        <v>あり</v>
      </c>
      <c r="AC106" t="str">
        <f t="shared" si="13"/>
        <v>あり</v>
      </c>
      <c r="AD106">
        <v>23504</v>
      </c>
      <c r="AF106">
        <f t="shared" si="19"/>
        <v>0</v>
      </c>
      <c r="AG106">
        <f t="shared" si="20"/>
        <v>0</v>
      </c>
      <c r="AH106" s="56"/>
    </row>
    <row r="107" spans="1:34">
      <c r="A107" s="48">
        <v>85</v>
      </c>
      <c r="B107" s="38"/>
      <c r="C107" s="38"/>
      <c r="D107" s="37"/>
      <c r="E107" s="38"/>
      <c r="F107" s="38"/>
      <c r="G107" s="37"/>
      <c r="H107" s="38"/>
      <c r="I107" s="37"/>
      <c r="J107" s="49"/>
      <c r="K107" s="49"/>
      <c r="L107" s="38"/>
      <c r="M107" s="38"/>
      <c r="N107" s="37"/>
      <c r="O107" s="38"/>
      <c r="P107" s="38"/>
      <c r="Q107" s="38"/>
      <c r="R107" s="38"/>
      <c r="S107" s="38"/>
      <c r="X107">
        <f t="shared" si="14"/>
        <v>0</v>
      </c>
      <c r="Y107">
        <f t="shared" si="15"/>
        <v>0</v>
      </c>
      <c r="Z107">
        <f t="shared" si="16"/>
        <v>0</v>
      </c>
      <c r="AA107" t="str">
        <f t="shared" si="17"/>
        <v>あり</v>
      </c>
      <c r="AB107" t="str">
        <f t="shared" si="18"/>
        <v>あり</v>
      </c>
      <c r="AC107" t="str">
        <f t="shared" si="13"/>
        <v>あり</v>
      </c>
      <c r="AD107">
        <v>21627</v>
      </c>
      <c r="AF107">
        <f t="shared" si="19"/>
        <v>0</v>
      </c>
      <c r="AG107">
        <f t="shared" si="20"/>
        <v>0</v>
      </c>
      <c r="AH107" s="56"/>
    </row>
    <row r="108" spans="1:34">
      <c r="A108" s="48">
        <v>86</v>
      </c>
      <c r="B108" s="38"/>
      <c r="C108" s="38"/>
      <c r="D108" s="37"/>
      <c r="E108" s="38"/>
      <c r="F108" s="38"/>
      <c r="G108" s="37"/>
      <c r="H108" s="38"/>
      <c r="I108" s="37"/>
      <c r="J108" s="49"/>
      <c r="K108" s="49"/>
      <c r="L108" s="38"/>
      <c r="M108" s="38"/>
      <c r="N108" s="37"/>
      <c r="O108" s="38"/>
      <c r="P108" s="38"/>
      <c r="Q108" s="38"/>
      <c r="R108" s="38"/>
      <c r="S108" s="38"/>
      <c r="X108">
        <f t="shared" si="14"/>
        <v>0</v>
      </c>
      <c r="Y108">
        <f t="shared" si="15"/>
        <v>0</v>
      </c>
      <c r="Z108">
        <f t="shared" si="16"/>
        <v>0</v>
      </c>
      <c r="AA108" t="str">
        <f t="shared" si="17"/>
        <v>あり</v>
      </c>
      <c r="AB108" t="str">
        <f t="shared" si="18"/>
        <v>あり</v>
      </c>
      <c r="AC108" t="str">
        <f t="shared" si="13"/>
        <v>あり</v>
      </c>
      <c r="AD108">
        <v>22627</v>
      </c>
      <c r="AF108">
        <f t="shared" si="19"/>
        <v>0</v>
      </c>
      <c r="AG108">
        <f t="shared" si="20"/>
        <v>0</v>
      </c>
      <c r="AH108" s="56"/>
    </row>
    <row r="109" spans="1:34">
      <c r="A109" s="48">
        <v>87</v>
      </c>
      <c r="B109" s="38"/>
      <c r="C109" s="38"/>
      <c r="D109" s="37"/>
      <c r="E109" s="38"/>
      <c r="F109" s="38"/>
      <c r="G109" s="37"/>
      <c r="H109" s="38"/>
      <c r="I109" s="37"/>
      <c r="J109" s="49"/>
      <c r="K109" s="49"/>
      <c r="L109" s="38"/>
      <c r="M109" s="38"/>
      <c r="N109" s="37"/>
      <c r="O109" s="38"/>
      <c r="P109" s="38"/>
      <c r="Q109" s="38"/>
      <c r="R109" s="38"/>
      <c r="S109" s="38"/>
      <c r="X109">
        <f t="shared" si="14"/>
        <v>0</v>
      </c>
      <c r="Y109">
        <f t="shared" si="15"/>
        <v>0</v>
      </c>
      <c r="Z109">
        <f t="shared" si="16"/>
        <v>0</v>
      </c>
      <c r="AA109" t="str">
        <f t="shared" si="17"/>
        <v>あり</v>
      </c>
      <c r="AB109" t="str">
        <f t="shared" si="18"/>
        <v>あり</v>
      </c>
      <c r="AC109" t="str">
        <f t="shared" si="13"/>
        <v>あり</v>
      </c>
      <c r="AD109">
        <v>23627</v>
      </c>
      <c r="AF109">
        <f t="shared" si="19"/>
        <v>0</v>
      </c>
      <c r="AG109">
        <f t="shared" si="20"/>
        <v>0</v>
      </c>
      <c r="AH109" s="56"/>
    </row>
    <row r="110" spans="1:34">
      <c r="A110" s="48">
        <v>88</v>
      </c>
      <c r="B110" s="38"/>
      <c r="C110" s="38"/>
      <c r="D110" s="37"/>
      <c r="E110" s="38"/>
      <c r="F110" s="38"/>
      <c r="G110" s="37"/>
      <c r="H110" s="38"/>
      <c r="I110" s="37"/>
      <c r="J110" s="49"/>
      <c r="K110" s="49"/>
      <c r="L110" s="38"/>
      <c r="M110" s="38"/>
      <c r="N110" s="37"/>
      <c r="O110" s="38"/>
      <c r="P110" s="38"/>
      <c r="Q110" s="38"/>
      <c r="R110" s="38"/>
      <c r="S110" s="38"/>
      <c r="X110">
        <f t="shared" si="14"/>
        <v>0</v>
      </c>
      <c r="Y110">
        <f t="shared" si="15"/>
        <v>0</v>
      </c>
      <c r="Z110">
        <f t="shared" si="16"/>
        <v>0</v>
      </c>
      <c r="AA110" t="str">
        <f t="shared" si="17"/>
        <v>あり</v>
      </c>
      <c r="AB110" t="str">
        <f t="shared" si="18"/>
        <v>あり</v>
      </c>
      <c r="AC110" t="str">
        <f t="shared" si="13"/>
        <v>あり</v>
      </c>
      <c r="AD110">
        <v>21601</v>
      </c>
      <c r="AF110">
        <f t="shared" si="19"/>
        <v>0</v>
      </c>
      <c r="AG110">
        <f t="shared" si="20"/>
        <v>0</v>
      </c>
      <c r="AH110" s="56"/>
    </row>
    <row r="111" spans="1:34">
      <c r="A111" s="48">
        <v>89</v>
      </c>
      <c r="B111" s="38"/>
      <c r="C111" s="38"/>
      <c r="D111" s="37"/>
      <c r="E111" s="38"/>
      <c r="F111" s="38"/>
      <c r="G111" s="37"/>
      <c r="H111" s="38"/>
      <c r="I111" s="37"/>
      <c r="J111" s="49"/>
      <c r="K111" s="49"/>
      <c r="L111" s="38"/>
      <c r="M111" s="38"/>
      <c r="N111" s="37"/>
      <c r="O111" s="38"/>
      <c r="P111" s="38"/>
      <c r="Q111" s="38"/>
      <c r="R111" s="38"/>
      <c r="S111" s="38"/>
      <c r="X111">
        <f t="shared" si="14"/>
        <v>0</v>
      </c>
      <c r="Y111">
        <f t="shared" si="15"/>
        <v>0</v>
      </c>
      <c r="Z111">
        <f t="shared" si="16"/>
        <v>0</v>
      </c>
      <c r="AA111" t="str">
        <f t="shared" si="17"/>
        <v>あり</v>
      </c>
      <c r="AB111" t="str">
        <f t="shared" si="18"/>
        <v>あり</v>
      </c>
      <c r="AC111" t="str">
        <f t="shared" si="13"/>
        <v>あり</v>
      </c>
      <c r="AD111">
        <v>22601</v>
      </c>
      <c r="AF111">
        <f t="shared" si="19"/>
        <v>0</v>
      </c>
      <c r="AG111">
        <f t="shared" si="20"/>
        <v>0</v>
      </c>
      <c r="AH111" s="56"/>
    </row>
    <row r="112" spans="1:34">
      <c r="A112" s="48">
        <v>90</v>
      </c>
      <c r="B112" s="38"/>
      <c r="C112" s="38"/>
      <c r="D112" s="37"/>
      <c r="E112" s="38"/>
      <c r="F112" s="38"/>
      <c r="G112" s="37"/>
      <c r="H112" s="38"/>
      <c r="I112" s="37"/>
      <c r="J112" s="49"/>
      <c r="K112" s="49"/>
      <c r="L112" s="38"/>
      <c r="M112" s="38"/>
      <c r="N112" s="37"/>
      <c r="O112" s="38"/>
      <c r="P112" s="38"/>
      <c r="Q112" s="38"/>
      <c r="R112" s="38"/>
      <c r="S112" s="38"/>
      <c r="X112">
        <f t="shared" si="14"/>
        <v>0</v>
      </c>
      <c r="Y112">
        <f t="shared" si="15"/>
        <v>0</v>
      </c>
      <c r="Z112">
        <f t="shared" si="16"/>
        <v>0</v>
      </c>
      <c r="AA112" t="str">
        <f t="shared" si="17"/>
        <v>あり</v>
      </c>
      <c r="AB112" t="str">
        <f t="shared" si="18"/>
        <v>あり</v>
      </c>
      <c r="AC112" t="str">
        <f t="shared" si="13"/>
        <v>あり</v>
      </c>
      <c r="AD112">
        <v>23601</v>
      </c>
      <c r="AF112">
        <f t="shared" si="19"/>
        <v>0</v>
      </c>
      <c r="AG112">
        <f t="shared" si="20"/>
        <v>0</v>
      </c>
      <c r="AH112" s="56"/>
    </row>
    <row r="113" spans="1:34">
      <c r="A113" s="48">
        <v>91</v>
      </c>
      <c r="B113" s="38"/>
      <c r="C113" s="38"/>
      <c r="D113" s="37"/>
      <c r="E113" s="38"/>
      <c r="F113" s="38"/>
      <c r="G113" s="37"/>
      <c r="H113" s="38"/>
      <c r="I113" s="37"/>
      <c r="J113" s="49"/>
      <c r="K113" s="49"/>
      <c r="L113" s="38"/>
      <c r="M113" s="38"/>
      <c r="N113" s="37"/>
      <c r="O113" s="38"/>
      <c r="P113" s="38"/>
      <c r="Q113" s="38"/>
      <c r="R113" s="38"/>
      <c r="S113" s="38"/>
      <c r="X113">
        <f t="shared" si="14"/>
        <v>0</v>
      </c>
      <c r="Y113">
        <f t="shared" si="15"/>
        <v>0</v>
      </c>
      <c r="Z113">
        <f t="shared" si="16"/>
        <v>0</v>
      </c>
      <c r="AA113" t="str">
        <f t="shared" si="17"/>
        <v>あり</v>
      </c>
      <c r="AB113" t="str">
        <f t="shared" si="18"/>
        <v>あり</v>
      </c>
      <c r="AC113" t="str">
        <f t="shared" si="13"/>
        <v>あり</v>
      </c>
      <c r="AD113">
        <v>21607</v>
      </c>
      <c r="AF113">
        <f t="shared" si="19"/>
        <v>0</v>
      </c>
      <c r="AG113">
        <f t="shared" si="20"/>
        <v>0</v>
      </c>
      <c r="AH113" s="56"/>
    </row>
    <row r="114" spans="1:34">
      <c r="A114" s="48">
        <v>92</v>
      </c>
      <c r="B114" s="38"/>
      <c r="C114" s="38"/>
      <c r="D114" s="37"/>
      <c r="E114" s="38"/>
      <c r="F114" s="38"/>
      <c r="G114" s="37"/>
      <c r="H114" s="38"/>
      <c r="I114" s="37"/>
      <c r="J114" s="49"/>
      <c r="K114" s="49"/>
      <c r="L114" s="38"/>
      <c r="M114" s="38"/>
      <c r="N114" s="37"/>
      <c r="O114" s="38"/>
      <c r="P114" s="38"/>
      <c r="Q114" s="38"/>
      <c r="R114" s="38"/>
      <c r="S114" s="38"/>
      <c r="X114">
        <f t="shared" si="14"/>
        <v>0</v>
      </c>
      <c r="Y114">
        <f t="shared" si="15"/>
        <v>0</v>
      </c>
      <c r="Z114">
        <f t="shared" si="16"/>
        <v>0</v>
      </c>
      <c r="AA114" t="str">
        <f t="shared" si="17"/>
        <v>あり</v>
      </c>
      <c r="AB114" t="str">
        <f t="shared" si="18"/>
        <v>あり</v>
      </c>
      <c r="AC114" t="str">
        <f t="shared" si="13"/>
        <v>あり</v>
      </c>
      <c r="AD114">
        <v>22607</v>
      </c>
      <c r="AF114">
        <f t="shared" si="19"/>
        <v>0</v>
      </c>
      <c r="AG114">
        <f t="shared" si="20"/>
        <v>0</v>
      </c>
      <c r="AH114" s="56"/>
    </row>
    <row r="115" spans="1:34">
      <c r="A115" s="48">
        <v>93</v>
      </c>
      <c r="B115" s="38"/>
      <c r="C115" s="38"/>
      <c r="D115" s="37"/>
      <c r="E115" s="38"/>
      <c r="F115" s="38"/>
      <c r="G115" s="37"/>
      <c r="H115" s="38"/>
      <c r="I115" s="37"/>
      <c r="J115" s="49"/>
      <c r="K115" s="49"/>
      <c r="L115" s="38"/>
      <c r="M115" s="38"/>
      <c r="N115" s="37"/>
      <c r="O115" s="38"/>
      <c r="P115" s="38"/>
      <c r="Q115" s="38"/>
      <c r="R115" s="38"/>
      <c r="S115" s="38"/>
      <c r="X115">
        <f t="shared" si="14"/>
        <v>0</v>
      </c>
      <c r="Y115">
        <f t="shared" si="15"/>
        <v>0</v>
      </c>
      <c r="Z115">
        <f t="shared" si="16"/>
        <v>0</v>
      </c>
      <c r="AA115" t="str">
        <f t="shared" si="17"/>
        <v>あり</v>
      </c>
      <c r="AB115" t="str">
        <f t="shared" si="18"/>
        <v>あり</v>
      </c>
      <c r="AC115" t="str">
        <f t="shared" si="13"/>
        <v>あり</v>
      </c>
      <c r="AD115">
        <v>23607</v>
      </c>
      <c r="AF115">
        <f>COUNTIF($X$23:$X$152,AD115)</f>
        <v>0</v>
      </c>
      <c r="AG115">
        <f t="shared" si="20"/>
        <v>0</v>
      </c>
      <c r="AH115" s="56"/>
    </row>
    <row r="116" spans="1:34">
      <c r="A116" s="48">
        <v>94</v>
      </c>
      <c r="B116" s="38"/>
      <c r="C116" s="38"/>
      <c r="D116" s="37"/>
      <c r="E116" s="38"/>
      <c r="F116" s="38"/>
      <c r="G116" s="37"/>
      <c r="H116" s="38"/>
      <c r="I116" s="37"/>
      <c r="J116" s="49"/>
      <c r="K116" s="49"/>
      <c r="L116" s="38"/>
      <c r="M116" s="38"/>
      <c r="N116" s="37"/>
      <c r="O116" s="38"/>
      <c r="P116" s="38"/>
      <c r="Q116" s="38"/>
      <c r="R116" s="38"/>
      <c r="S116" s="38"/>
      <c r="X116">
        <f t="shared" si="14"/>
        <v>0</v>
      </c>
      <c r="Y116">
        <f t="shared" si="15"/>
        <v>0</v>
      </c>
      <c r="Z116">
        <f t="shared" si="16"/>
        <v>0</v>
      </c>
      <c r="AA116" t="str">
        <f t="shared" si="17"/>
        <v>あり</v>
      </c>
      <c r="AB116" t="str">
        <f t="shared" si="18"/>
        <v>あり</v>
      </c>
      <c r="AC116" t="str">
        <f t="shared" si="13"/>
        <v>あり</v>
      </c>
      <c r="AD116">
        <v>11000</v>
      </c>
      <c r="AF116" t="s">
        <v>1</v>
      </c>
      <c r="AG116" t="s">
        <v>1</v>
      </c>
      <c r="AH116" s="56"/>
    </row>
    <row r="117" spans="1:34">
      <c r="A117" s="48">
        <v>95</v>
      </c>
      <c r="B117" s="38"/>
      <c r="C117" s="38"/>
      <c r="D117" s="37"/>
      <c r="E117" s="38"/>
      <c r="F117" s="38"/>
      <c r="G117" s="37"/>
      <c r="H117" s="38"/>
      <c r="I117" s="37"/>
      <c r="J117" s="49"/>
      <c r="K117" s="49"/>
      <c r="L117" s="38"/>
      <c r="M117" s="38"/>
      <c r="N117" s="37"/>
      <c r="O117" s="38"/>
      <c r="P117" s="38"/>
      <c r="Q117" s="38"/>
      <c r="R117" s="38"/>
      <c r="S117" s="38"/>
      <c r="X117">
        <f t="shared" si="14"/>
        <v>0</v>
      </c>
      <c r="Y117">
        <f t="shared" si="15"/>
        <v>0</v>
      </c>
      <c r="Z117">
        <f t="shared" si="16"/>
        <v>0</v>
      </c>
      <c r="AA117" t="str">
        <f t="shared" si="17"/>
        <v>あり</v>
      </c>
      <c r="AB117" t="str">
        <f t="shared" si="18"/>
        <v>あり</v>
      </c>
      <c r="AC117" t="str">
        <f t="shared" si="13"/>
        <v>あり</v>
      </c>
      <c r="AD117">
        <v>12000</v>
      </c>
      <c r="AF117" t="s">
        <v>1</v>
      </c>
      <c r="AG117" t="s">
        <v>1</v>
      </c>
      <c r="AH117" s="56"/>
    </row>
    <row r="118" spans="1:34">
      <c r="A118" s="48">
        <v>96</v>
      </c>
      <c r="B118" s="38"/>
      <c r="C118" s="38"/>
      <c r="D118" s="37"/>
      <c r="E118" s="38"/>
      <c r="F118" s="38"/>
      <c r="G118" s="37"/>
      <c r="H118" s="38"/>
      <c r="I118" s="37"/>
      <c r="J118" s="49"/>
      <c r="K118" s="49"/>
      <c r="L118" s="38"/>
      <c r="M118" s="38"/>
      <c r="N118" s="37"/>
      <c r="O118" s="38"/>
      <c r="P118" s="38"/>
      <c r="Q118" s="38"/>
      <c r="R118" s="38"/>
      <c r="S118" s="38"/>
      <c r="X118">
        <f t="shared" si="14"/>
        <v>0</v>
      </c>
      <c r="Y118">
        <f t="shared" si="15"/>
        <v>0</v>
      </c>
      <c r="Z118">
        <f t="shared" si="16"/>
        <v>0</v>
      </c>
      <c r="AA118" t="str">
        <f t="shared" si="17"/>
        <v>あり</v>
      </c>
      <c r="AB118" t="str">
        <f t="shared" si="18"/>
        <v>あり</v>
      </c>
      <c r="AC118" t="str">
        <f t="shared" si="13"/>
        <v>あり</v>
      </c>
      <c r="AD118">
        <v>13000</v>
      </c>
      <c r="AF118" t="s">
        <v>1</v>
      </c>
      <c r="AG118" t="s">
        <v>1</v>
      </c>
      <c r="AH118" s="56"/>
    </row>
    <row r="119" spans="1:34">
      <c r="A119" s="48">
        <v>97</v>
      </c>
      <c r="B119" s="38"/>
      <c r="C119" s="38"/>
      <c r="D119" s="37"/>
      <c r="E119" s="38"/>
      <c r="F119" s="38"/>
      <c r="G119" s="37"/>
      <c r="H119" s="38"/>
      <c r="I119" s="37"/>
      <c r="J119" s="49"/>
      <c r="K119" s="49"/>
      <c r="L119" s="38"/>
      <c r="M119" s="38"/>
      <c r="N119" s="37"/>
      <c r="O119" s="38"/>
      <c r="P119" s="38"/>
      <c r="Q119" s="38"/>
      <c r="R119" s="38"/>
      <c r="S119" s="38"/>
      <c r="X119">
        <f t="shared" si="14"/>
        <v>0</v>
      </c>
      <c r="Y119">
        <f t="shared" si="15"/>
        <v>0</v>
      </c>
      <c r="Z119">
        <f t="shared" si="16"/>
        <v>0</v>
      </c>
      <c r="AA119" t="str">
        <f t="shared" si="17"/>
        <v>あり</v>
      </c>
      <c r="AB119" t="str">
        <f t="shared" si="18"/>
        <v>あり</v>
      </c>
      <c r="AC119" t="str">
        <f t="shared" ref="AC119:AC152" si="22">IF(COUNTIF($AE$23:$AE$101,Z119),"あり","なし")</f>
        <v>あり</v>
      </c>
      <c r="AD119">
        <v>21000</v>
      </c>
      <c r="AF119" t="s">
        <v>1</v>
      </c>
      <c r="AG119" t="s">
        <v>1</v>
      </c>
      <c r="AH119" s="56"/>
    </row>
    <row r="120" spans="1:34">
      <c r="A120" s="48">
        <v>98</v>
      </c>
      <c r="B120" s="38"/>
      <c r="C120" s="38"/>
      <c r="D120" s="37"/>
      <c r="E120" s="38"/>
      <c r="F120" s="38"/>
      <c r="G120" s="37"/>
      <c r="H120" s="38"/>
      <c r="I120" s="37"/>
      <c r="J120" s="49"/>
      <c r="K120" s="49"/>
      <c r="L120" s="38"/>
      <c r="M120" s="38"/>
      <c r="N120" s="37"/>
      <c r="O120" s="38"/>
      <c r="P120" s="38"/>
      <c r="Q120" s="38"/>
      <c r="R120" s="38"/>
      <c r="S120" s="38"/>
      <c r="X120">
        <f t="shared" si="14"/>
        <v>0</v>
      </c>
      <c r="Y120">
        <f t="shared" si="15"/>
        <v>0</v>
      </c>
      <c r="Z120">
        <f t="shared" si="16"/>
        <v>0</v>
      </c>
      <c r="AA120" t="str">
        <f t="shared" si="17"/>
        <v>あり</v>
      </c>
      <c r="AB120" t="str">
        <f t="shared" si="18"/>
        <v>あり</v>
      </c>
      <c r="AC120" t="str">
        <f t="shared" si="22"/>
        <v>あり</v>
      </c>
      <c r="AD120">
        <v>22000</v>
      </c>
      <c r="AF120" t="s">
        <v>1</v>
      </c>
      <c r="AG120" t="s">
        <v>1</v>
      </c>
      <c r="AH120" s="56"/>
    </row>
    <row r="121" spans="1:34">
      <c r="A121" s="48">
        <v>99</v>
      </c>
      <c r="B121" s="38"/>
      <c r="C121" s="38"/>
      <c r="D121" s="37"/>
      <c r="E121" s="38"/>
      <c r="F121" s="38"/>
      <c r="G121" s="37"/>
      <c r="H121" s="38"/>
      <c r="I121" s="37"/>
      <c r="J121" s="49"/>
      <c r="K121" s="49"/>
      <c r="L121" s="38"/>
      <c r="M121" s="38"/>
      <c r="N121" s="37"/>
      <c r="O121" s="38"/>
      <c r="P121" s="38"/>
      <c r="Q121" s="38"/>
      <c r="R121" s="38"/>
      <c r="S121" s="38"/>
      <c r="X121">
        <f t="shared" si="14"/>
        <v>0</v>
      </c>
      <c r="Y121">
        <f t="shared" si="15"/>
        <v>0</v>
      </c>
      <c r="Z121">
        <f t="shared" si="16"/>
        <v>0</v>
      </c>
      <c r="AA121" t="str">
        <f t="shared" si="17"/>
        <v>あり</v>
      </c>
      <c r="AB121" t="str">
        <f t="shared" si="18"/>
        <v>あり</v>
      </c>
      <c r="AC121" t="str">
        <f t="shared" si="22"/>
        <v>あり</v>
      </c>
      <c r="AD121">
        <v>23000</v>
      </c>
      <c r="AF121" t="s">
        <v>1</v>
      </c>
      <c r="AG121" t="s">
        <v>1</v>
      </c>
      <c r="AH121" s="56"/>
    </row>
    <row r="122" spans="1:34">
      <c r="A122" s="48">
        <v>100</v>
      </c>
      <c r="B122" s="38"/>
      <c r="C122" s="38"/>
      <c r="D122" s="37"/>
      <c r="E122" s="38"/>
      <c r="F122" s="38"/>
      <c r="G122" s="37"/>
      <c r="H122" s="38"/>
      <c r="I122" s="37"/>
      <c r="J122" s="49"/>
      <c r="K122" s="49"/>
      <c r="L122" s="38"/>
      <c r="M122" s="38"/>
      <c r="N122" s="37"/>
      <c r="O122" s="38"/>
      <c r="P122" s="38"/>
      <c r="Q122" s="38"/>
      <c r="R122" s="38"/>
      <c r="S122" s="38"/>
      <c r="X122">
        <f t="shared" si="14"/>
        <v>0</v>
      </c>
      <c r="Y122">
        <f t="shared" si="15"/>
        <v>0</v>
      </c>
      <c r="Z122">
        <f t="shared" si="16"/>
        <v>0</v>
      </c>
      <c r="AA122" t="str">
        <f t="shared" si="17"/>
        <v>あり</v>
      </c>
      <c r="AB122" t="str">
        <f t="shared" si="18"/>
        <v>あり</v>
      </c>
      <c r="AC122" t="str">
        <f t="shared" si="22"/>
        <v>あり</v>
      </c>
      <c r="AD122">
        <v>0</v>
      </c>
      <c r="AF122" t="s">
        <v>1</v>
      </c>
      <c r="AG122" t="s">
        <v>1</v>
      </c>
      <c r="AH122" s="56"/>
    </row>
    <row r="123" spans="1:34">
      <c r="A123" s="48">
        <v>101</v>
      </c>
      <c r="B123" s="38"/>
      <c r="C123" s="38"/>
      <c r="D123" s="37"/>
      <c r="E123" s="38"/>
      <c r="F123" s="38"/>
      <c r="G123" s="37"/>
      <c r="H123" s="38"/>
      <c r="I123" s="37"/>
      <c r="J123" s="49"/>
      <c r="K123" s="49"/>
      <c r="L123" s="38"/>
      <c r="M123" s="38"/>
      <c r="N123" s="37"/>
      <c r="O123" s="38"/>
      <c r="P123" s="38"/>
      <c r="Q123" s="38"/>
      <c r="R123" s="38"/>
      <c r="S123" s="38"/>
      <c r="X123">
        <f t="shared" si="14"/>
        <v>0</v>
      </c>
      <c r="Y123">
        <f t="shared" si="15"/>
        <v>0</v>
      </c>
      <c r="Z123">
        <f t="shared" si="16"/>
        <v>0</v>
      </c>
      <c r="AA123" t="str">
        <f t="shared" si="17"/>
        <v>あり</v>
      </c>
      <c r="AB123" t="str">
        <f t="shared" si="18"/>
        <v>あり</v>
      </c>
      <c r="AC123" t="str">
        <f t="shared" si="22"/>
        <v>あり</v>
      </c>
      <c r="AH123" s="56"/>
    </row>
    <row r="124" spans="1:34">
      <c r="A124" s="48">
        <v>102</v>
      </c>
      <c r="B124" s="38"/>
      <c r="C124" s="38"/>
      <c r="D124" s="37"/>
      <c r="E124" s="38"/>
      <c r="F124" s="38"/>
      <c r="G124" s="37"/>
      <c r="H124" s="38"/>
      <c r="I124" s="37"/>
      <c r="J124" s="49"/>
      <c r="K124" s="49"/>
      <c r="L124" s="38"/>
      <c r="M124" s="38"/>
      <c r="N124" s="37"/>
      <c r="O124" s="38"/>
      <c r="P124" s="38"/>
      <c r="Q124" s="38"/>
      <c r="R124" s="38"/>
      <c r="S124" s="38"/>
      <c r="X124">
        <f t="shared" si="14"/>
        <v>0</v>
      </c>
      <c r="Y124">
        <f t="shared" si="15"/>
        <v>0</v>
      </c>
      <c r="Z124">
        <f t="shared" si="16"/>
        <v>0</v>
      </c>
      <c r="AA124" t="str">
        <f t="shared" si="17"/>
        <v>あり</v>
      </c>
      <c r="AB124" t="str">
        <f t="shared" si="18"/>
        <v>あり</v>
      </c>
      <c r="AC124" t="str">
        <f t="shared" si="22"/>
        <v>あり</v>
      </c>
      <c r="AH124" s="56"/>
    </row>
    <row r="125" spans="1:34">
      <c r="A125" s="48">
        <v>103</v>
      </c>
      <c r="B125" s="38"/>
      <c r="C125" s="38"/>
      <c r="D125" s="37"/>
      <c r="E125" s="38"/>
      <c r="F125" s="38"/>
      <c r="G125" s="37"/>
      <c r="H125" s="38"/>
      <c r="I125" s="37"/>
      <c r="J125" s="49"/>
      <c r="K125" s="49"/>
      <c r="L125" s="38"/>
      <c r="M125" s="38"/>
      <c r="N125" s="37"/>
      <c r="O125" s="38"/>
      <c r="P125" s="38"/>
      <c r="Q125" s="38"/>
      <c r="R125" s="38"/>
      <c r="S125" s="38"/>
      <c r="X125">
        <f t="shared" si="14"/>
        <v>0</v>
      </c>
      <c r="Y125">
        <f t="shared" si="15"/>
        <v>0</v>
      </c>
      <c r="Z125">
        <f t="shared" si="16"/>
        <v>0</v>
      </c>
      <c r="AA125" t="str">
        <f t="shared" si="17"/>
        <v>あり</v>
      </c>
      <c r="AB125" t="str">
        <f t="shared" si="18"/>
        <v>あり</v>
      </c>
      <c r="AC125" t="str">
        <f t="shared" si="22"/>
        <v>あり</v>
      </c>
      <c r="AH125" s="56"/>
    </row>
    <row r="126" spans="1:34">
      <c r="A126" s="48">
        <v>104</v>
      </c>
      <c r="B126" s="38"/>
      <c r="C126" s="38"/>
      <c r="D126" s="37"/>
      <c r="E126" s="38"/>
      <c r="F126" s="38"/>
      <c r="G126" s="37"/>
      <c r="H126" s="38"/>
      <c r="I126" s="37"/>
      <c r="J126" s="49"/>
      <c r="K126" s="49"/>
      <c r="L126" s="38"/>
      <c r="M126" s="38"/>
      <c r="N126" s="37"/>
      <c r="O126" s="38"/>
      <c r="P126" s="38"/>
      <c r="Q126" s="38"/>
      <c r="R126" s="38"/>
      <c r="S126" s="38"/>
      <c r="X126">
        <f t="shared" si="14"/>
        <v>0</v>
      </c>
      <c r="Y126">
        <f t="shared" si="15"/>
        <v>0</v>
      </c>
      <c r="Z126">
        <f t="shared" si="16"/>
        <v>0</v>
      </c>
      <c r="AA126" t="str">
        <f t="shared" si="17"/>
        <v>あり</v>
      </c>
      <c r="AB126" t="str">
        <f t="shared" si="18"/>
        <v>あり</v>
      </c>
      <c r="AC126" t="str">
        <f t="shared" si="22"/>
        <v>あり</v>
      </c>
    </row>
    <row r="127" spans="1:34">
      <c r="A127" s="48">
        <v>105</v>
      </c>
      <c r="B127" s="38"/>
      <c r="C127" s="38"/>
      <c r="D127" s="37"/>
      <c r="E127" s="38"/>
      <c r="F127" s="38"/>
      <c r="G127" s="37"/>
      <c r="H127" s="38"/>
      <c r="I127" s="37"/>
      <c r="J127" s="49"/>
      <c r="K127" s="49"/>
      <c r="L127" s="38"/>
      <c r="M127" s="38"/>
      <c r="N127" s="37"/>
      <c r="O127" s="38"/>
      <c r="P127" s="38"/>
      <c r="Q127" s="38"/>
      <c r="R127" s="38"/>
      <c r="S127" s="38"/>
      <c r="X127">
        <f t="shared" si="14"/>
        <v>0</v>
      </c>
      <c r="Y127">
        <f t="shared" si="15"/>
        <v>0</v>
      </c>
      <c r="Z127">
        <f t="shared" si="16"/>
        <v>0</v>
      </c>
      <c r="AA127" t="str">
        <f t="shared" si="17"/>
        <v>あり</v>
      </c>
      <c r="AB127" t="str">
        <f t="shared" si="18"/>
        <v>あり</v>
      </c>
      <c r="AC127" t="str">
        <f t="shared" si="22"/>
        <v>あり</v>
      </c>
    </row>
    <row r="128" spans="1:34">
      <c r="A128" s="48">
        <v>106</v>
      </c>
      <c r="B128" s="38"/>
      <c r="C128" s="38"/>
      <c r="D128" s="37"/>
      <c r="E128" s="38"/>
      <c r="F128" s="38"/>
      <c r="G128" s="37"/>
      <c r="H128" s="38"/>
      <c r="I128" s="37"/>
      <c r="J128" s="49"/>
      <c r="K128" s="49"/>
      <c r="L128" s="38"/>
      <c r="M128" s="38"/>
      <c r="N128" s="37"/>
      <c r="O128" s="38"/>
      <c r="P128" s="38"/>
      <c r="Q128" s="38"/>
      <c r="R128" s="38"/>
      <c r="S128" s="38"/>
      <c r="X128">
        <f t="shared" si="14"/>
        <v>0</v>
      </c>
      <c r="Y128">
        <f t="shared" si="15"/>
        <v>0</v>
      </c>
      <c r="Z128">
        <f t="shared" si="16"/>
        <v>0</v>
      </c>
      <c r="AA128" t="str">
        <f t="shared" si="17"/>
        <v>あり</v>
      </c>
      <c r="AB128" t="str">
        <f t="shared" si="18"/>
        <v>あり</v>
      </c>
      <c r="AC128" t="str">
        <f t="shared" si="22"/>
        <v>あり</v>
      </c>
    </row>
    <row r="129" spans="1:29">
      <c r="A129" s="48">
        <v>107</v>
      </c>
      <c r="B129" s="38"/>
      <c r="C129" s="38"/>
      <c r="D129" s="37"/>
      <c r="E129" s="38"/>
      <c r="F129" s="38"/>
      <c r="G129" s="37"/>
      <c r="H129" s="38"/>
      <c r="I129" s="37"/>
      <c r="J129" s="49"/>
      <c r="K129" s="49"/>
      <c r="L129" s="38"/>
      <c r="M129" s="38"/>
      <c r="N129" s="37"/>
      <c r="O129" s="38"/>
      <c r="P129" s="38"/>
      <c r="Q129" s="38"/>
      <c r="R129" s="38"/>
      <c r="S129" s="38"/>
      <c r="X129">
        <f t="shared" si="14"/>
        <v>0</v>
      </c>
      <c r="Y129">
        <f t="shared" si="15"/>
        <v>0</v>
      </c>
      <c r="Z129">
        <f t="shared" si="16"/>
        <v>0</v>
      </c>
      <c r="AA129" t="str">
        <f t="shared" si="17"/>
        <v>あり</v>
      </c>
      <c r="AB129" t="str">
        <f t="shared" si="18"/>
        <v>あり</v>
      </c>
      <c r="AC129" t="str">
        <f t="shared" si="22"/>
        <v>あり</v>
      </c>
    </row>
    <row r="130" spans="1:29">
      <c r="A130" s="48">
        <v>108</v>
      </c>
      <c r="B130" s="38"/>
      <c r="C130" s="38"/>
      <c r="D130" s="37"/>
      <c r="E130" s="38"/>
      <c r="F130" s="38"/>
      <c r="G130" s="37"/>
      <c r="H130" s="38"/>
      <c r="I130" s="37"/>
      <c r="J130" s="49"/>
      <c r="K130" s="49"/>
      <c r="L130" s="38"/>
      <c r="M130" s="38"/>
      <c r="N130" s="37"/>
      <c r="O130" s="38"/>
      <c r="P130" s="38"/>
      <c r="Q130" s="38"/>
      <c r="R130" s="38"/>
      <c r="S130" s="38"/>
      <c r="X130">
        <f t="shared" si="14"/>
        <v>0</v>
      </c>
      <c r="Y130">
        <f t="shared" si="15"/>
        <v>0</v>
      </c>
      <c r="Z130">
        <f t="shared" si="16"/>
        <v>0</v>
      </c>
      <c r="AA130" t="str">
        <f t="shared" si="17"/>
        <v>あり</v>
      </c>
      <c r="AB130" t="str">
        <f t="shared" si="18"/>
        <v>あり</v>
      </c>
      <c r="AC130" t="str">
        <f t="shared" si="22"/>
        <v>あり</v>
      </c>
    </row>
    <row r="131" spans="1:29">
      <c r="A131" s="48">
        <v>109</v>
      </c>
      <c r="B131" s="38"/>
      <c r="C131" s="38"/>
      <c r="D131" s="37"/>
      <c r="E131" s="38"/>
      <c r="F131" s="38"/>
      <c r="G131" s="37"/>
      <c r="H131" s="38"/>
      <c r="I131" s="37"/>
      <c r="J131" s="49"/>
      <c r="K131" s="49"/>
      <c r="L131" s="38"/>
      <c r="M131" s="38"/>
      <c r="N131" s="37"/>
      <c r="O131" s="38"/>
      <c r="P131" s="38"/>
      <c r="Q131" s="38"/>
      <c r="R131" s="38"/>
      <c r="S131" s="38"/>
      <c r="X131">
        <f t="shared" si="14"/>
        <v>0</v>
      </c>
      <c r="Y131">
        <f t="shared" si="15"/>
        <v>0</v>
      </c>
      <c r="Z131">
        <f t="shared" si="16"/>
        <v>0</v>
      </c>
      <c r="AA131" t="str">
        <f t="shared" si="17"/>
        <v>あり</v>
      </c>
      <c r="AB131" t="str">
        <f t="shared" si="18"/>
        <v>あり</v>
      </c>
      <c r="AC131" t="str">
        <f t="shared" si="22"/>
        <v>あり</v>
      </c>
    </row>
    <row r="132" spans="1:29">
      <c r="A132" s="48">
        <v>110</v>
      </c>
      <c r="B132" s="38"/>
      <c r="C132" s="38"/>
      <c r="D132" s="37"/>
      <c r="E132" s="38"/>
      <c r="F132" s="38"/>
      <c r="G132" s="37"/>
      <c r="H132" s="38"/>
      <c r="I132" s="37"/>
      <c r="J132" s="49"/>
      <c r="K132" s="49"/>
      <c r="L132" s="38"/>
      <c r="M132" s="38"/>
      <c r="N132" s="37"/>
      <c r="O132" s="38"/>
      <c r="P132" s="38"/>
      <c r="Q132" s="38"/>
      <c r="R132" s="38"/>
      <c r="S132" s="38"/>
      <c r="X132">
        <f t="shared" si="14"/>
        <v>0</v>
      </c>
      <c r="Y132">
        <f t="shared" si="15"/>
        <v>0</v>
      </c>
      <c r="Z132">
        <f t="shared" si="16"/>
        <v>0</v>
      </c>
      <c r="AA132" t="str">
        <f t="shared" si="17"/>
        <v>あり</v>
      </c>
      <c r="AB132" t="str">
        <f t="shared" si="18"/>
        <v>あり</v>
      </c>
      <c r="AC132" t="str">
        <f t="shared" si="22"/>
        <v>あり</v>
      </c>
    </row>
    <row r="133" spans="1:29">
      <c r="A133" s="48">
        <v>111</v>
      </c>
      <c r="B133" s="38"/>
      <c r="C133" s="38"/>
      <c r="D133" s="37"/>
      <c r="E133" s="38"/>
      <c r="F133" s="38"/>
      <c r="G133" s="37"/>
      <c r="H133" s="38"/>
      <c r="I133" s="37"/>
      <c r="J133" s="49"/>
      <c r="K133" s="49"/>
      <c r="L133" s="38"/>
      <c r="M133" s="38"/>
      <c r="N133" s="37"/>
      <c r="O133" s="38"/>
      <c r="P133" s="38"/>
      <c r="Q133" s="38"/>
      <c r="R133" s="38"/>
      <c r="S133" s="38"/>
      <c r="X133">
        <f t="shared" si="14"/>
        <v>0</v>
      </c>
      <c r="Y133">
        <f t="shared" si="15"/>
        <v>0</v>
      </c>
      <c r="Z133">
        <f t="shared" si="16"/>
        <v>0</v>
      </c>
      <c r="AA133" t="str">
        <f t="shared" si="17"/>
        <v>あり</v>
      </c>
      <c r="AB133" t="str">
        <f t="shared" si="18"/>
        <v>あり</v>
      </c>
      <c r="AC133" t="str">
        <f t="shared" si="22"/>
        <v>あり</v>
      </c>
    </row>
    <row r="134" spans="1:29">
      <c r="A134" s="48">
        <v>112</v>
      </c>
      <c r="B134" s="38"/>
      <c r="C134" s="38"/>
      <c r="D134" s="37"/>
      <c r="E134" s="38"/>
      <c r="F134" s="38"/>
      <c r="G134" s="37"/>
      <c r="H134" s="38"/>
      <c r="I134" s="37"/>
      <c r="J134" s="49"/>
      <c r="K134" s="49"/>
      <c r="L134" s="38"/>
      <c r="M134" s="38"/>
      <c r="N134" s="37"/>
      <c r="O134" s="38"/>
      <c r="P134" s="38"/>
      <c r="Q134" s="38"/>
      <c r="R134" s="38"/>
      <c r="S134" s="38"/>
      <c r="X134">
        <f t="shared" si="14"/>
        <v>0</v>
      </c>
      <c r="Y134">
        <f t="shared" si="15"/>
        <v>0</v>
      </c>
      <c r="Z134">
        <f t="shared" si="16"/>
        <v>0</v>
      </c>
      <c r="AA134" t="str">
        <f t="shared" si="17"/>
        <v>あり</v>
      </c>
      <c r="AB134" t="str">
        <f t="shared" si="18"/>
        <v>あり</v>
      </c>
      <c r="AC134" t="str">
        <f t="shared" si="22"/>
        <v>あり</v>
      </c>
    </row>
    <row r="135" spans="1:29">
      <c r="A135" s="48">
        <v>113</v>
      </c>
      <c r="B135" s="38"/>
      <c r="C135" s="38"/>
      <c r="D135" s="37"/>
      <c r="E135" s="38"/>
      <c r="F135" s="38"/>
      <c r="G135" s="37"/>
      <c r="H135" s="38"/>
      <c r="I135" s="37"/>
      <c r="J135" s="49"/>
      <c r="K135" s="49"/>
      <c r="L135" s="38"/>
      <c r="M135" s="38"/>
      <c r="N135" s="37"/>
      <c r="O135" s="38"/>
      <c r="P135" s="38"/>
      <c r="Q135" s="38"/>
      <c r="R135" s="38"/>
      <c r="S135" s="38"/>
      <c r="X135">
        <f t="shared" si="14"/>
        <v>0</v>
      </c>
      <c r="Y135">
        <f t="shared" si="15"/>
        <v>0</v>
      </c>
      <c r="Z135">
        <f t="shared" si="16"/>
        <v>0</v>
      </c>
      <c r="AA135" t="str">
        <f t="shared" si="17"/>
        <v>あり</v>
      </c>
      <c r="AB135" t="str">
        <f t="shared" si="18"/>
        <v>あり</v>
      </c>
      <c r="AC135" t="str">
        <f t="shared" si="22"/>
        <v>あり</v>
      </c>
    </row>
    <row r="136" spans="1:29">
      <c r="A136" s="48">
        <v>114</v>
      </c>
      <c r="B136" s="38"/>
      <c r="C136" s="38"/>
      <c r="D136" s="37"/>
      <c r="E136" s="38"/>
      <c r="F136" s="38"/>
      <c r="G136" s="37"/>
      <c r="H136" s="38"/>
      <c r="I136" s="37"/>
      <c r="J136" s="49"/>
      <c r="K136" s="49"/>
      <c r="L136" s="38"/>
      <c r="M136" s="38"/>
      <c r="N136" s="37"/>
      <c r="O136" s="38"/>
      <c r="P136" s="38"/>
      <c r="Q136" s="38"/>
      <c r="R136" s="38"/>
      <c r="S136" s="38"/>
      <c r="X136">
        <f t="shared" si="14"/>
        <v>0</v>
      </c>
      <c r="Y136">
        <f t="shared" si="15"/>
        <v>0</v>
      </c>
      <c r="Z136">
        <f t="shared" si="16"/>
        <v>0</v>
      </c>
      <c r="AA136" t="str">
        <f t="shared" si="17"/>
        <v>あり</v>
      </c>
      <c r="AB136" t="str">
        <f t="shared" si="18"/>
        <v>あり</v>
      </c>
      <c r="AC136" t="str">
        <f t="shared" si="22"/>
        <v>あり</v>
      </c>
    </row>
    <row r="137" spans="1:29">
      <c r="A137" s="48">
        <v>115</v>
      </c>
      <c r="B137" s="38"/>
      <c r="C137" s="38"/>
      <c r="D137" s="37"/>
      <c r="E137" s="38"/>
      <c r="F137" s="38"/>
      <c r="G137" s="37"/>
      <c r="H137" s="38"/>
      <c r="I137" s="37"/>
      <c r="J137" s="49"/>
      <c r="K137" s="49"/>
      <c r="L137" s="38"/>
      <c r="M137" s="38"/>
      <c r="N137" s="37"/>
      <c r="O137" s="38"/>
      <c r="P137" s="38"/>
      <c r="Q137" s="38"/>
      <c r="R137" s="38"/>
      <c r="S137" s="38"/>
      <c r="X137">
        <f t="shared" si="14"/>
        <v>0</v>
      </c>
      <c r="Y137">
        <f t="shared" si="15"/>
        <v>0</v>
      </c>
      <c r="Z137">
        <f t="shared" si="16"/>
        <v>0</v>
      </c>
      <c r="AA137" t="str">
        <f t="shared" si="17"/>
        <v>あり</v>
      </c>
      <c r="AB137" t="str">
        <f t="shared" si="18"/>
        <v>あり</v>
      </c>
      <c r="AC137" t="str">
        <f t="shared" si="22"/>
        <v>あり</v>
      </c>
    </row>
    <row r="138" spans="1:29">
      <c r="A138" s="48">
        <v>116</v>
      </c>
      <c r="B138" s="38"/>
      <c r="C138" s="38"/>
      <c r="D138" s="37"/>
      <c r="E138" s="38"/>
      <c r="F138" s="38"/>
      <c r="G138" s="37"/>
      <c r="H138" s="38"/>
      <c r="I138" s="37"/>
      <c r="J138" s="49"/>
      <c r="K138" s="49"/>
      <c r="L138" s="38"/>
      <c r="M138" s="38"/>
      <c r="N138" s="37"/>
      <c r="O138" s="38"/>
      <c r="P138" s="38"/>
      <c r="Q138" s="38"/>
      <c r="R138" s="38"/>
      <c r="S138" s="38"/>
      <c r="X138">
        <f t="shared" si="14"/>
        <v>0</v>
      </c>
      <c r="Y138">
        <f t="shared" si="15"/>
        <v>0</v>
      </c>
      <c r="Z138">
        <f t="shared" si="16"/>
        <v>0</v>
      </c>
      <c r="AA138" t="str">
        <f t="shared" si="17"/>
        <v>あり</v>
      </c>
      <c r="AB138" t="str">
        <f t="shared" si="18"/>
        <v>あり</v>
      </c>
      <c r="AC138" t="str">
        <f t="shared" si="22"/>
        <v>あり</v>
      </c>
    </row>
    <row r="139" spans="1:29">
      <c r="A139" s="48">
        <v>117</v>
      </c>
      <c r="B139" s="38"/>
      <c r="C139" s="38"/>
      <c r="D139" s="37"/>
      <c r="E139" s="38"/>
      <c r="F139" s="38"/>
      <c r="G139" s="37"/>
      <c r="H139" s="38"/>
      <c r="I139" s="37"/>
      <c r="J139" s="49"/>
      <c r="K139" s="49"/>
      <c r="L139" s="38"/>
      <c r="M139" s="38"/>
      <c r="N139" s="37"/>
      <c r="O139" s="38"/>
      <c r="P139" s="38"/>
      <c r="Q139" s="38"/>
      <c r="R139" s="38"/>
      <c r="S139" s="38"/>
      <c r="X139">
        <f t="shared" si="14"/>
        <v>0</v>
      </c>
      <c r="Y139">
        <f t="shared" si="15"/>
        <v>0</v>
      </c>
      <c r="Z139">
        <f t="shared" si="16"/>
        <v>0</v>
      </c>
      <c r="AA139" t="str">
        <f t="shared" si="17"/>
        <v>あり</v>
      </c>
      <c r="AB139" t="str">
        <f t="shared" si="18"/>
        <v>あり</v>
      </c>
      <c r="AC139" t="str">
        <f t="shared" si="22"/>
        <v>あり</v>
      </c>
    </row>
    <row r="140" spans="1:29">
      <c r="A140" s="48">
        <v>118</v>
      </c>
      <c r="B140" s="38"/>
      <c r="C140" s="38"/>
      <c r="D140" s="37"/>
      <c r="E140" s="38"/>
      <c r="F140" s="38"/>
      <c r="G140" s="37"/>
      <c r="H140" s="38"/>
      <c r="I140" s="37"/>
      <c r="J140" s="49"/>
      <c r="K140" s="49"/>
      <c r="L140" s="38"/>
      <c r="M140" s="38"/>
      <c r="N140" s="37"/>
      <c r="O140" s="38"/>
      <c r="P140" s="38"/>
      <c r="Q140" s="38"/>
      <c r="R140" s="38"/>
      <c r="S140" s="38"/>
      <c r="X140">
        <f t="shared" si="14"/>
        <v>0</v>
      </c>
      <c r="Y140">
        <f t="shared" si="15"/>
        <v>0</v>
      </c>
      <c r="Z140">
        <f t="shared" si="16"/>
        <v>0</v>
      </c>
      <c r="AA140" t="str">
        <f t="shared" si="17"/>
        <v>あり</v>
      </c>
      <c r="AB140" t="str">
        <f t="shared" si="18"/>
        <v>あり</v>
      </c>
      <c r="AC140" t="str">
        <f t="shared" si="22"/>
        <v>あり</v>
      </c>
    </row>
    <row r="141" spans="1:29">
      <c r="A141" s="48">
        <v>119</v>
      </c>
      <c r="B141" s="38"/>
      <c r="C141" s="38"/>
      <c r="D141" s="37"/>
      <c r="E141" s="38"/>
      <c r="F141" s="38"/>
      <c r="G141" s="37"/>
      <c r="H141" s="38"/>
      <c r="I141" s="37"/>
      <c r="J141" s="49"/>
      <c r="K141" s="49"/>
      <c r="L141" s="38"/>
      <c r="M141" s="38"/>
      <c r="N141" s="37"/>
      <c r="O141" s="38"/>
      <c r="P141" s="38"/>
      <c r="Q141" s="38"/>
      <c r="R141" s="38"/>
      <c r="S141" s="38"/>
      <c r="X141">
        <f t="shared" si="14"/>
        <v>0</v>
      </c>
      <c r="Y141">
        <f t="shared" si="15"/>
        <v>0</v>
      </c>
      <c r="Z141">
        <f t="shared" si="16"/>
        <v>0</v>
      </c>
      <c r="AA141" t="str">
        <f t="shared" si="17"/>
        <v>あり</v>
      </c>
      <c r="AB141" t="str">
        <f t="shared" si="18"/>
        <v>あり</v>
      </c>
      <c r="AC141" t="str">
        <f t="shared" si="22"/>
        <v>あり</v>
      </c>
    </row>
    <row r="142" spans="1:29">
      <c r="A142" s="48">
        <v>120</v>
      </c>
      <c r="B142" s="38"/>
      <c r="C142" s="38"/>
      <c r="D142" s="37"/>
      <c r="E142" s="38"/>
      <c r="F142" s="38"/>
      <c r="G142" s="37"/>
      <c r="H142" s="38"/>
      <c r="I142" s="37"/>
      <c r="J142" s="49"/>
      <c r="K142" s="49"/>
      <c r="L142" s="38"/>
      <c r="M142" s="38"/>
      <c r="N142" s="37"/>
      <c r="O142" s="38"/>
      <c r="P142" s="38"/>
      <c r="Q142" s="38"/>
      <c r="R142" s="38"/>
      <c r="S142" s="38"/>
      <c r="X142">
        <f t="shared" si="14"/>
        <v>0</v>
      </c>
      <c r="Y142">
        <f t="shared" si="15"/>
        <v>0</v>
      </c>
      <c r="Z142">
        <f t="shared" si="16"/>
        <v>0</v>
      </c>
      <c r="AA142" t="str">
        <f t="shared" si="17"/>
        <v>あり</v>
      </c>
      <c r="AB142" t="str">
        <f t="shared" si="18"/>
        <v>あり</v>
      </c>
      <c r="AC142" t="str">
        <f t="shared" si="22"/>
        <v>あり</v>
      </c>
    </row>
    <row r="143" spans="1:29">
      <c r="A143" s="48">
        <v>121</v>
      </c>
      <c r="B143" s="38"/>
      <c r="C143" s="38"/>
      <c r="D143" s="37"/>
      <c r="E143" s="38"/>
      <c r="F143" s="38"/>
      <c r="G143" s="37"/>
      <c r="H143" s="38"/>
      <c r="I143" s="37"/>
      <c r="J143" s="49"/>
      <c r="K143" s="49"/>
      <c r="L143" s="38"/>
      <c r="M143" s="38"/>
      <c r="N143" s="37"/>
      <c r="O143" s="38"/>
      <c r="P143" s="38"/>
      <c r="Q143" s="38"/>
      <c r="R143" s="38"/>
      <c r="S143" s="38"/>
      <c r="X143">
        <f t="shared" si="14"/>
        <v>0</v>
      </c>
      <c r="Y143">
        <f t="shared" si="15"/>
        <v>0</v>
      </c>
      <c r="Z143">
        <f t="shared" si="16"/>
        <v>0</v>
      </c>
      <c r="AA143" t="str">
        <f t="shared" si="17"/>
        <v>あり</v>
      </c>
      <c r="AB143" t="str">
        <f t="shared" si="18"/>
        <v>あり</v>
      </c>
      <c r="AC143" t="str">
        <f t="shared" si="22"/>
        <v>あり</v>
      </c>
    </row>
    <row r="144" spans="1:29">
      <c r="A144" s="48">
        <v>122</v>
      </c>
      <c r="B144" s="38"/>
      <c r="C144" s="38"/>
      <c r="D144" s="37"/>
      <c r="E144" s="38"/>
      <c r="F144" s="38"/>
      <c r="G144" s="37"/>
      <c r="H144" s="38"/>
      <c r="I144" s="37"/>
      <c r="J144" s="49"/>
      <c r="K144" s="49"/>
      <c r="L144" s="38"/>
      <c r="M144" s="38"/>
      <c r="N144" s="37"/>
      <c r="O144" s="38"/>
      <c r="P144" s="38"/>
      <c r="Q144" s="38"/>
      <c r="R144" s="38"/>
      <c r="S144" s="38"/>
      <c r="X144">
        <f t="shared" si="14"/>
        <v>0</v>
      </c>
      <c r="Y144">
        <f t="shared" si="15"/>
        <v>0</v>
      </c>
      <c r="Z144">
        <f t="shared" si="16"/>
        <v>0</v>
      </c>
      <c r="AA144" t="str">
        <f t="shared" si="17"/>
        <v>あり</v>
      </c>
      <c r="AB144" t="str">
        <f t="shared" si="18"/>
        <v>あり</v>
      </c>
      <c r="AC144" t="str">
        <f t="shared" si="22"/>
        <v>あり</v>
      </c>
    </row>
    <row r="145" spans="1:29">
      <c r="A145" s="48">
        <v>123</v>
      </c>
      <c r="B145" s="38"/>
      <c r="C145" s="38"/>
      <c r="D145" s="37"/>
      <c r="E145" s="38"/>
      <c r="F145" s="38"/>
      <c r="G145" s="37"/>
      <c r="H145" s="38"/>
      <c r="I145" s="37"/>
      <c r="J145" s="49"/>
      <c r="K145" s="49"/>
      <c r="L145" s="38"/>
      <c r="M145" s="38"/>
      <c r="N145" s="37"/>
      <c r="O145" s="38"/>
      <c r="P145" s="38"/>
      <c r="Q145" s="38"/>
      <c r="R145" s="38"/>
      <c r="S145" s="38"/>
      <c r="X145">
        <f t="shared" si="14"/>
        <v>0</v>
      </c>
      <c r="Y145">
        <f t="shared" si="15"/>
        <v>0</v>
      </c>
      <c r="Z145">
        <f t="shared" si="16"/>
        <v>0</v>
      </c>
      <c r="AA145" t="str">
        <f t="shared" si="17"/>
        <v>あり</v>
      </c>
      <c r="AB145" t="str">
        <f t="shared" si="18"/>
        <v>あり</v>
      </c>
      <c r="AC145" t="str">
        <f t="shared" si="22"/>
        <v>あり</v>
      </c>
    </row>
    <row r="146" spans="1:29">
      <c r="A146" s="48">
        <v>124</v>
      </c>
      <c r="B146" s="38"/>
      <c r="C146" s="38"/>
      <c r="D146" s="37"/>
      <c r="E146" s="38"/>
      <c r="F146" s="38"/>
      <c r="G146" s="37"/>
      <c r="H146" s="38"/>
      <c r="I146" s="37"/>
      <c r="J146" s="49"/>
      <c r="K146" s="49"/>
      <c r="L146" s="38"/>
      <c r="M146" s="38"/>
      <c r="N146" s="37"/>
      <c r="O146" s="38"/>
      <c r="P146" s="38"/>
      <c r="Q146" s="38"/>
      <c r="R146" s="38"/>
      <c r="S146" s="38"/>
      <c r="X146">
        <f t="shared" si="14"/>
        <v>0</v>
      </c>
      <c r="Y146">
        <f t="shared" si="15"/>
        <v>0</v>
      </c>
      <c r="Z146">
        <f t="shared" si="16"/>
        <v>0</v>
      </c>
      <c r="AA146" t="str">
        <f t="shared" si="17"/>
        <v>あり</v>
      </c>
      <c r="AB146" t="str">
        <f t="shared" si="18"/>
        <v>あり</v>
      </c>
      <c r="AC146" t="str">
        <f t="shared" si="22"/>
        <v>あり</v>
      </c>
    </row>
    <row r="147" spans="1:29">
      <c r="A147" s="48">
        <v>125</v>
      </c>
      <c r="B147" s="38"/>
      <c r="C147" s="38"/>
      <c r="D147" s="37"/>
      <c r="E147" s="38"/>
      <c r="F147" s="38"/>
      <c r="G147" s="37"/>
      <c r="H147" s="38"/>
      <c r="I147" s="37"/>
      <c r="J147" s="49"/>
      <c r="K147" s="49"/>
      <c r="L147" s="38"/>
      <c r="M147" s="38"/>
      <c r="N147" s="37"/>
      <c r="O147" s="38"/>
      <c r="P147" s="38"/>
      <c r="Q147" s="38"/>
      <c r="R147" s="38"/>
      <c r="S147" s="38"/>
      <c r="X147">
        <f t="shared" si="14"/>
        <v>0</v>
      </c>
      <c r="Y147">
        <f t="shared" si="15"/>
        <v>0</v>
      </c>
      <c r="Z147">
        <f t="shared" si="16"/>
        <v>0</v>
      </c>
      <c r="AA147" t="str">
        <f t="shared" si="17"/>
        <v>あり</v>
      </c>
      <c r="AB147" t="str">
        <f t="shared" si="18"/>
        <v>あり</v>
      </c>
      <c r="AC147" t="str">
        <f t="shared" si="22"/>
        <v>あり</v>
      </c>
    </row>
    <row r="148" spans="1:29">
      <c r="A148" s="48">
        <v>126</v>
      </c>
      <c r="B148" s="38"/>
      <c r="C148" s="38"/>
      <c r="D148" s="37"/>
      <c r="E148" s="38"/>
      <c r="F148" s="38"/>
      <c r="G148" s="37"/>
      <c r="H148" s="38"/>
      <c r="I148" s="37"/>
      <c r="J148" s="49"/>
      <c r="K148" s="49"/>
      <c r="L148" s="38"/>
      <c r="M148" s="38"/>
      <c r="N148" s="37"/>
      <c r="O148" s="38"/>
      <c r="P148" s="38"/>
      <c r="Q148" s="38"/>
      <c r="R148" s="38"/>
      <c r="S148" s="38"/>
      <c r="X148">
        <f t="shared" si="14"/>
        <v>0</v>
      </c>
      <c r="Y148">
        <f t="shared" si="15"/>
        <v>0</v>
      </c>
      <c r="Z148">
        <f t="shared" si="16"/>
        <v>0</v>
      </c>
      <c r="AA148" t="str">
        <f t="shared" si="17"/>
        <v>あり</v>
      </c>
      <c r="AB148" t="str">
        <f t="shared" si="18"/>
        <v>あり</v>
      </c>
      <c r="AC148" t="str">
        <f t="shared" si="22"/>
        <v>あり</v>
      </c>
    </row>
    <row r="149" spans="1:29">
      <c r="A149" s="48">
        <v>127</v>
      </c>
      <c r="B149" s="38"/>
      <c r="C149" s="38"/>
      <c r="D149" s="37"/>
      <c r="E149" s="38"/>
      <c r="F149" s="38"/>
      <c r="G149" s="37"/>
      <c r="H149" s="38"/>
      <c r="I149" s="37"/>
      <c r="J149" s="49"/>
      <c r="K149" s="49"/>
      <c r="L149" s="38"/>
      <c r="M149" s="38"/>
      <c r="N149" s="37"/>
      <c r="O149" s="38"/>
      <c r="P149" s="38"/>
      <c r="Q149" s="38"/>
      <c r="R149" s="38"/>
      <c r="S149" s="38"/>
      <c r="X149">
        <f t="shared" si="14"/>
        <v>0</v>
      </c>
      <c r="Y149">
        <f t="shared" si="15"/>
        <v>0</v>
      </c>
      <c r="Z149">
        <f t="shared" si="16"/>
        <v>0</v>
      </c>
      <c r="AA149" t="str">
        <f t="shared" si="17"/>
        <v>あり</v>
      </c>
      <c r="AB149" t="str">
        <f t="shared" si="18"/>
        <v>あり</v>
      </c>
      <c r="AC149" t="str">
        <f t="shared" si="22"/>
        <v>あり</v>
      </c>
    </row>
    <row r="150" spans="1:29">
      <c r="A150" s="48">
        <v>128</v>
      </c>
      <c r="B150" s="38"/>
      <c r="C150" s="38"/>
      <c r="D150" s="37"/>
      <c r="E150" s="38"/>
      <c r="F150" s="38"/>
      <c r="G150" s="37"/>
      <c r="H150" s="38"/>
      <c r="I150" s="37"/>
      <c r="J150" s="49"/>
      <c r="K150" s="49"/>
      <c r="L150" s="38"/>
      <c r="M150" s="38"/>
      <c r="N150" s="37"/>
      <c r="O150" s="38"/>
      <c r="P150" s="38"/>
      <c r="Q150" s="38"/>
      <c r="R150" s="38"/>
      <c r="S150" s="38"/>
      <c r="X150">
        <f t="shared" si="14"/>
        <v>0</v>
      </c>
      <c r="Y150">
        <f t="shared" si="15"/>
        <v>0</v>
      </c>
      <c r="Z150">
        <f t="shared" si="16"/>
        <v>0</v>
      </c>
      <c r="AA150" t="str">
        <f t="shared" si="17"/>
        <v>あり</v>
      </c>
      <c r="AB150" t="str">
        <f t="shared" si="18"/>
        <v>あり</v>
      </c>
      <c r="AC150" t="str">
        <f t="shared" si="22"/>
        <v>あり</v>
      </c>
    </row>
    <row r="151" spans="1:29">
      <c r="A151" s="48">
        <v>129</v>
      </c>
      <c r="B151" s="38"/>
      <c r="C151" s="38"/>
      <c r="D151" s="37"/>
      <c r="E151" s="38"/>
      <c r="F151" s="38"/>
      <c r="G151" s="37"/>
      <c r="H151" s="38"/>
      <c r="I151" s="37"/>
      <c r="J151" s="49"/>
      <c r="K151" s="49"/>
      <c r="L151" s="38"/>
      <c r="M151" s="38"/>
      <c r="N151" s="37"/>
      <c r="O151" s="38"/>
      <c r="P151" s="38"/>
      <c r="Q151" s="38"/>
      <c r="R151" s="38"/>
      <c r="S151" s="38"/>
      <c r="X151">
        <f t="shared" si="14"/>
        <v>0</v>
      </c>
      <c r="Y151">
        <f t="shared" si="15"/>
        <v>0</v>
      </c>
      <c r="Z151">
        <f t="shared" si="16"/>
        <v>0</v>
      </c>
      <c r="AA151" t="str">
        <f t="shared" si="17"/>
        <v>あり</v>
      </c>
      <c r="AB151" t="str">
        <f t="shared" si="18"/>
        <v>あり</v>
      </c>
      <c r="AC151" t="str">
        <f t="shared" si="22"/>
        <v>あり</v>
      </c>
    </row>
    <row r="152" spans="1:29">
      <c r="A152" s="48">
        <v>130</v>
      </c>
      <c r="B152" s="38"/>
      <c r="C152" s="38"/>
      <c r="D152" s="37"/>
      <c r="E152" s="38"/>
      <c r="F152" s="38"/>
      <c r="G152" s="37"/>
      <c r="H152" s="38"/>
      <c r="I152" s="37"/>
      <c r="J152" s="49"/>
      <c r="K152" s="49"/>
      <c r="L152" s="38"/>
      <c r="M152" s="38"/>
      <c r="N152" s="37"/>
      <c r="O152" s="38"/>
      <c r="P152" s="38"/>
      <c r="Q152" s="38"/>
      <c r="R152" s="38"/>
      <c r="S152" s="38"/>
      <c r="X152">
        <f t="shared" ref="X152" si="23">$B152*10000+$G152*1000+$H152</f>
        <v>0</v>
      </c>
      <c r="Y152">
        <f t="shared" ref="Y152" si="24">$B152*10000+$G152*1000+$I152</f>
        <v>0</v>
      </c>
      <c r="Z152">
        <f t="shared" ref="Z152" si="25">$B152*100000+$G152*10000+$L152</f>
        <v>0</v>
      </c>
      <c r="AA152" t="str">
        <f t="shared" ref="AA152:AB152" si="26">IF(COUNTIF($AD$23:$AD$122,X152),"あり","なし")</f>
        <v>あり</v>
      </c>
      <c r="AB152" t="str">
        <f t="shared" si="26"/>
        <v>あり</v>
      </c>
      <c r="AC152" t="str">
        <f t="shared" si="22"/>
        <v>あり</v>
      </c>
    </row>
  </sheetData>
  <sheetProtection password="E9A4" sheet="1" objects="1" scenarios="1"/>
  <mergeCells count="69">
    <mergeCell ref="U39:V39"/>
    <mergeCell ref="T41:T46"/>
    <mergeCell ref="U33:V33"/>
    <mergeCell ref="U34:V34"/>
    <mergeCell ref="U35:V35"/>
    <mergeCell ref="U36:V36"/>
    <mergeCell ref="U37:V37"/>
    <mergeCell ref="U40:V40"/>
    <mergeCell ref="U28:V28"/>
    <mergeCell ref="U30:V30"/>
    <mergeCell ref="U31:V31"/>
    <mergeCell ref="U32:V32"/>
    <mergeCell ref="U38:V38"/>
    <mergeCell ref="U29:V29"/>
    <mergeCell ref="U23:V23"/>
    <mergeCell ref="U24:V24"/>
    <mergeCell ref="U25:V25"/>
    <mergeCell ref="U26:V26"/>
    <mergeCell ref="U27:V27"/>
    <mergeCell ref="A1:R1"/>
    <mergeCell ref="T1:U1"/>
    <mergeCell ref="R21:R22"/>
    <mergeCell ref="R5:R6"/>
    <mergeCell ref="R8:R9"/>
    <mergeCell ref="I5:J5"/>
    <mergeCell ref="I6:J9"/>
    <mergeCell ref="L5:Q6"/>
    <mergeCell ref="L8:Q9"/>
    <mergeCell ref="H21:K21"/>
    <mergeCell ref="F11:G11"/>
    <mergeCell ref="Q21:Q22"/>
    <mergeCell ref="F18:G18"/>
    <mergeCell ref="F15:G15"/>
    <mergeCell ref="U22:V22"/>
    <mergeCell ref="F17:G17"/>
    <mergeCell ref="J11:N11"/>
    <mergeCell ref="J12:N12"/>
    <mergeCell ref="J13:N13"/>
    <mergeCell ref="J14:N14"/>
    <mergeCell ref="J15:N15"/>
    <mergeCell ref="J16:N16"/>
    <mergeCell ref="T2:W2"/>
    <mergeCell ref="F13:G13"/>
    <mergeCell ref="F16:G16"/>
    <mergeCell ref="A7:C7"/>
    <mergeCell ref="A8:B9"/>
    <mergeCell ref="A5:B6"/>
    <mergeCell ref="L4:Q4"/>
    <mergeCell ref="C5:G6"/>
    <mergeCell ref="C8:G9"/>
    <mergeCell ref="L7:Q7"/>
    <mergeCell ref="F14:G14"/>
    <mergeCell ref="F12:G12"/>
    <mergeCell ref="A2:J2"/>
    <mergeCell ref="A3:J3"/>
    <mergeCell ref="A4:J4"/>
    <mergeCell ref="A11:B11"/>
    <mergeCell ref="A21:A22"/>
    <mergeCell ref="B21:B22"/>
    <mergeCell ref="C21:C22"/>
    <mergeCell ref="D21:D22"/>
    <mergeCell ref="E21:E22"/>
    <mergeCell ref="T47:T52"/>
    <mergeCell ref="J20:R20"/>
    <mergeCell ref="J19:R19"/>
    <mergeCell ref="F21:F22"/>
    <mergeCell ref="G21:G22"/>
    <mergeCell ref="L21:L22"/>
    <mergeCell ref="S21:S22"/>
  </mergeCells>
  <phoneticPr fontId="14"/>
  <conditionalFormatting sqref="W8:X9 AC19:AC20 T4:T11 AC10:AC13 W3:X5 AA1:AC2 AA4:AC9 AD4:AD7 AA21:AC1048576">
    <cfRule type="cellIs" dxfId="6" priority="13" operator="equal">
      <formula>"なし"</formula>
    </cfRule>
  </conditionalFormatting>
  <conditionalFormatting sqref="H23:H152">
    <cfRule type="expression" dxfId="5" priority="11">
      <formula>$AA23="なし"</formula>
    </cfRule>
  </conditionalFormatting>
  <conditionalFormatting sqref="L23:L152">
    <cfRule type="expression" dxfId="4" priority="9">
      <formula>$AC23="なし"</formula>
    </cfRule>
  </conditionalFormatting>
  <conditionalFormatting sqref="T23:T26">
    <cfRule type="expression" dxfId="3" priority="8">
      <formula>$U23-$V23&lt;0</formula>
    </cfRule>
  </conditionalFormatting>
  <conditionalFormatting sqref="T4:T11">
    <cfRule type="expression" dxfId="2" priority="7">
      <formula>$U4&gt;1</formula>
    </cfRule>
  </conditionalFormatting>
  <conditionalFormatting sqref="I24:I152">
    <cfRule type="cellIs" dxfId="1" priority="2" operator="equal">
      <formula>$AB24</formula>
    </cfRule>
  </conditionalFormatting>
  <conditionalFormatting sqref="I23:I152">
    <cfRule type="expression" dxfId="0" priority="1">
      <formula>$AB23="なし"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7" max="1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登録フォーム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2020-01-27T14:26:06Z</cp:lastPrinted>
  <dcterms:created xsi:type="dcterms:W3CDTF">2014-06-30T05:37:08Z</dcterms:created>
  <dcterms:modified xsi:type="dcterms:W3CDTF">2024-06-12T11:37:23Z</dcterms:modified>
</cp:coreProperties>
</file>